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1'!$A$1:$S$175</definedName>
  </definedNames>
  <calcPr fullCalcOnLoad="1"/>
</workbook>
</file>

<file path=xl/sharedStrings.xml><?xml version="1.0" encoding="utf-8"?>
<sst xmlns="http://schemas.openxmlformats.org/spreadsheetml/2006/main" count="2206" uniqueCount="896">
  <si>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</si>
  <si>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</si>
  <si>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</si>
  <si>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</si>
  <si>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</si>
  <si>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</si>
  <si>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</si>
  <si>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</si>
  <si>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</si>
  <si>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</si>
  <si>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</si>
  <si>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</si>
  <si>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</si>
  <si>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</si>
  <si>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</si>
  <si>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</si>
  <si>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</si>
  <si>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</si>
  <si>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</si>
  <si>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</si>
  <si>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</si>
  <si>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</si>
  <si>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</si>
  <si>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</si>
  <si>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</si>
  <si>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</si>
  <si>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</si>
  <si>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</si>
  <si>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</si>
  <si>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</si>
  <si>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</si>
  <si>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</si>
  <si>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</si>
  <si>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</si>
  <si>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</si>
  <si>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</si>
  <si>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</si>
  <si>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</si>
  <si>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</si>
  <si>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</si>
  <si>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</si>
  <si>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</si>
  <si>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</si>
  <si>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</si>
  <si>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</si>
  <si>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</si>
  <si>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</si>
  <si>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</si>
  <si>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</si>
  <si>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</si>
  <si>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</si>
  <si>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</si>
  <si>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</si>
  <si>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</si>
  <si>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</si>
  <si>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</si>
  <si>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</si>
  <si>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</si>
  <si>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</si>
  <si>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</si>
  <si>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</si>
  <si>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</si>
  <si>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</si>
  <si>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</si>
  <si>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</si>
  <si>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</si>
  <si>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</si>
  <si>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</si>
  <si>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</si>
  <si>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</si>
  <si>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</si>
  <si>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</si>
  <si>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</si>
  <si>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</si>
  <si>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</si>
  <si>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</si>
  <si>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</si>
  <si>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</si>
  <si>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</si>
  <si>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</si>
  <si>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</si>
  <si>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</si>
  <si>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</si>
  <si>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</si>
  <si>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</si>
  <si>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</si>
  <si>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</si>
  <si>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</si>
  <si>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</si>
  <si>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</si>
  <si>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</si>
  <si>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</si>
  <si>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</si>
  <si>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</si>
  <si>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</si>
  <si>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</si>
  <si>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</si>
  <si>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</si>
  <si>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</si>
  <si>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</si>
  <si>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</si>
  <si>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</si>
  <si>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</si>
  <si>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</si>
  <si>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</si>
  <si>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</si>
  <si>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</si>
  <si>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</si>
  <si>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</si>
  <si>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</si>
  <si>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</si>
  <si>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</si>
  <si>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</si>
  <si>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</si>
  <si>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</si>
  <si>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</si>
  <si>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</si>
  <si>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</si>
  <si>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</si>
  <si>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</si>
  <si>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</si>
  <si>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</si>
  <si>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</si>
  <si>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</si>
  <si>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</si>
  <si>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</si>
  <si>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</si>
  <si>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</si>
  <si>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</si>
  <si>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</si>
  <si>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</si>
  <si>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</si>
  <si>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</si>
  <si>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</si>
  <si>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</si>
  <si>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</si>
  <si>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</si>
  <si>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</si>
  <si>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</si>
  <si>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</si>
  <si>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</si>
  <si>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</si>
  <si>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</si>
  <si>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</si>
  <si>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</si>
  <si>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</si>
  <si>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</si>
  <si>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</si>
  <si>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</si>
  <si>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</si>
  <si>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</si>
  <si>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</si>
  <si>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</si>
  <si>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</si>
  <si>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</si>
  <si>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</si>
  <si>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</si>
  <si>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</si>
  <si>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</si>
  <si>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</si>
  <si>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</si>
  <si>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</si>
  <si>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</si>
  <si>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</si>
  <si>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</si>
  <si>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</si>
  <si>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</si>
  <si>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</si>
  <si>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</si>
  <si>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</si>
  <si>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</si>
  <si>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</si>
  <si>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</si>
  <si>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</si>
  <si>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</si>
  <si>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</si>
  <si>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</si>
  <si>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</si>
  <si>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</si>
  <si>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</si>
  <si>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</si>
  <si>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</si>
  <si>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</si>
  <si>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</si>
  <si>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</si>
  <si>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</si>
  <si>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</si>
  <si>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</si>
  <si>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</si>
  <si>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</si>
  <si>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</si>
  <si>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</si>
  <si>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</si>
  <si>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</si>
  <si>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</si>
  <si>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</si>
  <si>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</si>
  <si>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</si>
  <si>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</si>
  <si>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</si>
  <si>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</si>
  <si>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</si>
  <si>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</si>
  <si>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</si>
  <si>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</si>
  <si>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</si>
  <si>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</si>
  <si>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</si>
  <si>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</si>
  <si>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</si>
  <si>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</si>
  <si>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</si>
  <si>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</si>
  <si>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</si>
  <si>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</si>
  <si>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</si>
  <si>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</si>
  <si>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</si>
  <si>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</si>
  <si>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</si>
  <si>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</si>
  <si>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</si>
  <si>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</si>
  <si>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</si>
  <si>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</si>
  <si>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</si>
  <si>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</si>
  <si>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</si>
  <si>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</si>
  <si>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</si>
  <si>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</si>
  <si>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</si>
  <si>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</si>
  <si>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</si>
  <si>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</si>
  <si>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</si>
  <si>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</si>
  <si>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</si>
  <si>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</si>
  <si>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</si>
  <si>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</si>
  <si>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</si>
  <si>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</si>
  <si>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</si>
  <si>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</si>
  <si>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</si>
  <si>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</si>
  <si>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</si>
  <si>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</si>
  <si>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</si>
  <si>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</si>
  <si>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</si>
  <si>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</si>
  <si>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</si>
  <si>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</si>
  <si>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</si>
  <si>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</si>
  <si>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</si>
  <si>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</si>
  <si>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</si>
  <si>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</si>
  <si>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</si>
  <si>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</si>
  <si>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</si>
  <si>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</si>
  <si>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</si>
  <si>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</si>
  <si>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</si>
  <si>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</si>
  <si>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</si>
  <si>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</si>
  <si>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</si>
  <si>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</si>
  <si>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</si>
  <si>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</si>
  <si>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</si>
  <si>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</si>
  <si>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</si>
  <si>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</si>
  <si>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</si>
  <si>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</si>
  <si>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</si>
  <si>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</si>
  <si>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</si>
  <si>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</si>
  <si>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</si>
  <si>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</si>
  <si>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</si>
  <si>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</si>
  <si>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</si>
  <si>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</si>
  <si>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</si>
  <si>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</si>
  <si>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</si>
  <si>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</si>
  <si>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</si>
  <si>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</si>
  <si>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</si>
  <si>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</si>
  <si>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</si>
  <si>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</si>
  <si>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</si>
  <si>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</si>
  <si>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</si>
  <si>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</si>
  <si>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</si>
  <si>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</si>
  <si>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</si>
  <si>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</si>
  <si>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</si>
  <si>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</si>
  <si>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</si>
  <si>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</si>
  <si>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</si>
  <si>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</si>
  <si>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</si>
  <si>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</si>
  <si>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</si>
  <si>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</si>
  <si>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</si>
  <si>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</si>
  <si>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</si>
  <si>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</si>
  <si>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</si>
  <si>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</si>
  <si>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</si>
  <si>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</si>
  <si>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</si>
  <si>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</si>
  <si>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</si>
  <si>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</si>
  <si>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</si>
  <si>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</si>
  <si>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</si>
  <si>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</si>
  <si>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</si>
  <si>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</si>
  <si>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</si>
  <si>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</si>
  <si>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</si>
  <si>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</si>
  <si>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</si>
  <si>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</si>
  <si>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</si>
  <si>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</si>
  <si>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</si>
  <si>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</si>
  <si>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</si>
  <si>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</si>
  <si>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</si>
  <si>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</si>
  <si>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</si>
  <si>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</si>
  <si>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</si>
  <si>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</si>
  <si>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</si>
  <si>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</si>
  <si>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</si>
  <si>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</si>
  <si>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</si>
  <si>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</si>
  <si>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</si>
  <si>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</si>
  <si>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</si>
  <si>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</si>
  <si>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</si>
  <si>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</si>
  <si>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</si>
  <si>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</si>
  <si>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</si>
  <si>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</si>
  <si>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</si>
  <si>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</si>
  <si>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</si>
  <si>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</si>
  <si>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</si>
  <si>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</si>
  <si>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</si>
  <si>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</si>
  <si>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</si>
  <si>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</si>
  <si>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</si>
  <si>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</si>
  <si>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</si>
  <si>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</si>
  <si>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</si>
  <si>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</si>
  <si>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</si>
  <si>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</si>
  <si>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</si>
  <si>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</si>
  <si>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</si>
  <si>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</si>
  <si>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</si>
  <si>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</si>
  <si>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</si>
  <si>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</si>
  <si>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</si>
  <si>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</si>
  <si>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</si>
  <si>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</si>
  <si>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</si>
  <si>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</si>
  <si>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</si>
  <si>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</si>
  <si>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</si>
  <si>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</si>
  <si>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</si>
  <si>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</si>
  <si>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</si>
  <si>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</si>
  <si>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</si>
  <si>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</si>
  <si>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</si>
  <si>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</si>
  <si>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</si>
  <si>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</si>
  <si>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</si>
  <si>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</si>
  <si>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</si>
  <si>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</si>
  <si>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</si>
  <si>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</si>
  <si>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</si>
  <si>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</si>
  <si>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</si>
  <si>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за счет всех источников финансирования - всего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</si>
  <si>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</si>
  <si>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</si>
  <si>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</si>
  <si>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</si>
  <si>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</si>
  <si>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</si>
  <si>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</si>
  <si>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</si>
  <si>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</si>
  <si>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</si>
  <si>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</si>
  <si>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</si>
  <si>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</si>
  <si>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</si>
  <si>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</si>
  <si>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</si>
  <si>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</si>
  <si>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</si>
  <si>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</si>
  <si>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</si>
  <si>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</si>
  <si>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</si>
  <si>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</si>
  <si>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</si>
  <si>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</si>
  <si>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</si>
  <si>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</si>
  <si>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</si>
  <si>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</si>
  <si>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</si>
  <si>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</si>
  <si>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</si>
  <si>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</si>
  <si>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</si>
  <si>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</si>
  <si>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</si>
  <si>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</si>
  <si>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</si>
  <si>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</si>
  <si>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</si>
  <si>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</si>
  <si>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</si>
  <si>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</si>
  <si>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</si>
  <si>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</si>
  <si>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</si>
  <si>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</si>
  <si>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</si>
  <si>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</si>
  <si>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</si>
  <si>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</si>
  <si>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</si>
  <si>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</si>
  <si>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</si>
  <si>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</si>
  <si>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</si>
  <si>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</si>
  <si>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</si>
  <si>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</si>
  <si>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</si>
  <si>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</si>
  <si>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</si>
  <si>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</si>
  <si>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</si>
  <si>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</si>
  <si>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</si>
  <si>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</si>
  <si>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</si>
  <si>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</si>
  <si>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</si>
  <si>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</si>
  <si>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</si>
  <si>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</si>
  <si>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</si>
  <si>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</si>
  <si>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</si>
  <si>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</si>
  <si>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</si>
  <si>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</si>
  <si>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</si>
  <si>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</si>
  <si>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</si>
  <si>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</si>
  <si>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</si>
  <si>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</si>
  <si>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</si>
  <si>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</si>
  <si>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</si>
  <si>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</si>
  <si>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</si>
  <si>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</si>
  <si>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</si>
  <si>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</si>
  <si>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</si>
  <si>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</si>
  <si>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</si>
  <si>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</si>
  <si>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</si>
  <si>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</si>
  <si>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</si>
  <si>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</si>
  <si>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</si>
  <si>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</si>
  <si>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</si>
  <si>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</si>
  <si>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</si>
  <si>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</si>
  <si>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</si>
  <si>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</si>
  <si>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</si>
  <si>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</si>
  <si>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</si>
  <si>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</si>
  <si>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</si>
  <si>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</si>
  <si>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</si>
  <si>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</si>
  <si>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</si>
  <si>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</si>
  <si>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</si>
  <si>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</si>
  <si>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</si>
  <si>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</si>
  <si>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</si>
  <si>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</si>
  <si>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</si>
  <si>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</si>
  <si>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</si>
  <si>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</si>
  <si>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</si>
  <si>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</si>
  <si>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</si>
  <si>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</si>
  <si>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</si>
  <si>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</si>
  <si>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</si>
  <si>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</si>
  <si>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</si>
  <si>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</si>
  <si>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</si>
  <si>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</si>
  <si>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</si>
  <si>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</si>
  <si>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</si>
  <si>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</si>
  <si>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</si>
  <si>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</si>
  <si>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</si>
  <si>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</si>
  <si>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</si>
  <si>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</si>
  <si>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</si>
  <si>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</si>
  <si>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</si>
  <si>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</si>
  <si>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</si>
  <si>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</si>
  <si>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</si>
  <si>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</si>
  <si>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</si>
  <si>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</si>
  <si>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</si>
  <si>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</si>
  <si>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</si>
  <si>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</si>
  <si>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</si>
  <si>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</si>
  <si>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</si>
  <si>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</si>
  <si>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</si>
  <si>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</si>
  <si>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</si>
  <si>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</si>
  <si>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</si>
  <si>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</si>
  <si>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</si>
  <si>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</si>
  <si>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</si>
  <si>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</si>
  <si>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</si>
  <si>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</si>
  <si>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</si>
  <si>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</si>
  <si>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</si>
  <si>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</si>
  <si>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</si>
  <si>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</si>
  <si>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</si>
  <si>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</si>
  <si>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</si>
  <si>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</si>
  <si>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</si>
  <si>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</si>
  <si>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</si>
  <si>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</si>
  <si>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</si>
  <si>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</si>
  <si>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</si>
  <si>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</si>
  <si>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</si>
  <si>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</si>
  <si>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</si>
  <si>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</si>
  <si>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</si>
  <si>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</si>
  <si>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</si>
  <si>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</si>
  <si>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</si>
  <si>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</si>
  <si>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</si>
  <si>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</si>
  <si>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</si>
  <si>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</si>
  <si>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</si>
  <si>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</si>
  <si>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</si>
  <si>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</si>
  <si>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</si>
  <si>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</si>
  <si>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</si>
  <si>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</si>
  <si>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</si>
  <si>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</si>
  <si>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</si>
  <si>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</si>
  <si>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</si>
  <si>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</si>
  <si>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</si>
  <si>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</si>
  <si>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</si>
  <si>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</si>
  <si>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</si>
  <si>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</si>
  <si>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</si>
  <si>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</si>
  <si>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</si>
  <si>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</si>
  <si>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</si>
  <si>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</si>
  <si>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</si>
  <si>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</si>
  <si>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</si>
  <si>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</si>
  <si>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</si>
  <si>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</si>
  <si>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</si>
  <si>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</si>
  <si>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</si>
  <si>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</si>
  <si>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</si>
  <si>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</si>
  <si>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</si>
  <si>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</si>
  <si>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</si>
  <si>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</si>
  <si>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</si>
  <si>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</si>
  <si>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</si>
  <si>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</si>
  <si>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</si>
  <si>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</si>
  <si>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</si>
  <si>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</si>
  <si>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</si>
  <si>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</si>
  <si>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</si>
  <si>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</si>
  <si>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</si>
  <si>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</si>
  <si>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</si>
  <si>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</si>
  <si>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</si>
  <si>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</si>
  <si>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</si>
  <si>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</si>
  <si>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</si>
  <si>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</si>
  <si>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</si>
  <si>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</si>
  <si>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</si>
  <si>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</si>
  <si>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</si>
  <si>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</si>
  <si>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</si>
  <si>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</si>
  <si>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</si>
  <si>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</si>
  <si>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</si>
  <si>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</si>
  <si>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</si>
  <si>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</si>
  <si>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</si>
  <si>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</si>
  <si>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</si>
  <si>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</si>
  <si>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</si>
  <si>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</si>
  <si>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</si>
  <si>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</si>
  <si>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</si>
  <si>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</si>
  <si>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</si>
  <si>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</si>
  <si>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</si>
  <si>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</si>
  <si>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</si>
  <si>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</si>
  <si>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</si>
  <si>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</si>
  <si>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</si>
  <si>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</si>
  <si>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</si>
  <si>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</si>
  <si>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</si>
  <si>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</si>
  <si>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</si>
  <si>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</si>
  <si>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</si>
  <si>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</si>
  <si>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</si>
  <si>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</si>
  <si>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</si>
  <si>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</si>
  <si>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</si>
  <si>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</si>
  <si>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</si>
  <si>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</si>
  <si>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</si>
  <si>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</si>
  <si>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</si>
  <si>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</si>
  <si>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</si>
  <si>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</si>
  <si>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</si>
  <si>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</si>
  <si>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</si>
  <si>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</si>
  <si>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</si>
  <si>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</si>
  <si>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</si>
  <si>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</si>
  <si>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</si>
  <si>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</si>
  <si>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</si>
  <si>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</si>
  <si>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</si>
  <si>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</si>
  <si>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</si>
  <si>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</si>
  <si>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</si>
  <si>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</si>
  <si>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</si>
  <si>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</si>
  <si>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</si>
  <si>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</si>
  <si>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</si>
  <si>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</si>
  <si>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</si>
  <si>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</si>
  <si>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</si>
  <si>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</si>
  <si>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</si>
  <si>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</si>
  <si>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</si>
  <si>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</si>
  <si>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</si>
  <si>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</si>
  <si>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</si>
  <si>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</si>
  <si>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</si>
  <si>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</si>
  <si>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</si>
  <si>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</si>
  <si>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</si>
  <si>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</si>
  <si>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</si>
  <si>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</si>
  <si>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</si>
  <si>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</si>
  <si>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</si>
  <si>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</si>
  <si>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</si>
  <si>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</si>
  <si>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</si>
  <si>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</si>
  <si>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</si>
  <si>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</si>
  <si>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</si>
  <si>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</si>
  <si>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</si>
  <si>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</si>
  <si>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</si>
  <si>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</si>
  <si>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</si>
  <si>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</si>
  <si>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</si>
  <si>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</si>
  <si>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</si>
  <si>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</si>
  <si>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</si>
  <si>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</si>
  <si>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</si>
  <si>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</si>
  <si>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</si>
  <si>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</si>
  <si>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</si>
  <si>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</si>
  <si>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</si>
  <si>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</si>
  <si>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</si>
  <si>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</si>
  <si>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</si>
  <si>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</si>
  <si>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</si>
  <si>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</si>
  <si>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</si>
  <si>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</si>
  <si>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</si>
  <si>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</si>
  <si>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</si>
  <si>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</si>
  <si>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</si>
  <si>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</si>
  <si>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</si>
  <si>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</si>
  <si>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</si>
  <si>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</si>
  <si>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</si>
  <si>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</si>
  <si>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</si>
  <si>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</si>
  <si>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</si>
  <si>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</si>
  <si>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</si>
  <si>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</si>
  <si>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</si>
  <si>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</si>
  <si>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</si>
  <si>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</si>
  <si>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</si>
  <si>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</si>
  <si>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</si>
  <si>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</si>
  <si>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</si>
  <si>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</si>
  <si>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</si>
  <si>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</si>
  <si>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</si>
  <si>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</si>
  <si>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</si>
  <si>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</si>
  <si>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</si>
  <si>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</si>
  <si>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</si>
  <si>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</si>
  <si>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</si>
  <si>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 xml:space="preserve">Прогноз объема инвестиций в основной капитал на 2016 год, млн. рублей </t>
  </si>
  <si>
    <t>IV. Прогноз социально-экономического развития Ремонтненского сельского поселения</t>
  </si>
  <si>
    <t>СПК племзавод "Мир"</t>
  </si>
  <si>
    <t>приобретение машин и оборудования, формирование основного стада</t>
  </si>
  <si>
    <t>с.Ремонтное,                        Ул.Садовая 87                       88637931232</t>
  </si>
  <si>
    <t>Глава Ремонтненского сельского поселения</t>
  </si>
  <si>
    <t>А.Я.Яковенко</t>
  </si>
  <si>
    <t>на 2017 год и на период до 2019 года</t>
  </si>
  <si>
    <r>
      <t>осуществляющих инвестиционную деятельность на территории Ремонтненского сельского поселения</t>
    </r>
    <r>
      <rPr>
        <b/>
        <sz val="10"/>
        <rFont val="Times New Roman"/>
        <family val="1"/>
      </rPr>
      <t xml:space="preserve">, </t>
    </r>
    <r>
      <rPr>
        <b/>
        <sz val="14"/>
        <rFont val="Times New Roman"/>
        <family val="1"/>
      </rPr>
      <t>на 2017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</si>
  <si>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>Мясоперерабатывающий компллекс</t>
  </si>
  <si>
    <t>примерно 3.7 км севео-западнее от с. Ремонтное</t>
  </si>
  <si>
    <t xml:space="preserve">приобретение машин и оборудования </t>
  </si>
  <si>
    <t>20.4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</si>
</sst>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  <numFmt numFmtId="184" formatCode="0.0_)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 locked="0"/>
    </xf>
    <xf numFmtId="177" fontId="13" fillId="0" borderId="0" xfId="0" applyNumberFormat="1" applyFont="1" applyBorder="1" applyAlignment="1" applyProtection="1">
      <alignment horizontal="center" vertical="top" wrapText="1"/>
      <protection locked="0"/>
    </xf>
    <xf numFmtId="177" fontId="13" fillId="0" borderId="25" xfId="0" applyNumberFormat="1" applyFont="1" applyBorder="1" applyAlignment="1" applyProtection="1">
      <alignment horizontal="center" vertical="top" wrapText="1"/>
      <protection locked="0"/>
    </xf>
    <xf numFmtId="177" fontId="13" fillId="0" borderId="0" xfId="0" applyNumberFormat="1" applyFont="1" applyBorder="1" applyAlignment="1" applyProtection="1">
      <alignment horizontal="right" vertical="top" wrapText="1"/>
      <protection locked="0"/>
    </xf>
    <xf numFmtId="177" fontId="13" fillId="0" borderId="25" xfId="0" applyNumberFormat="1" applyFont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1" fontId="13" fillId="0" borderId="25" xfId="0" applyNumberFormat="1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30" xfId="0" applyFont="1" applyFill="1" applyBorder="1" applyAlignment="1" applyProtection="1">
      <alignment horizontal="left" vertical="center" wrapText="1"/>
      <protection/>
    </xf>
    <xf numFmtId="0" fontId="27" fillId="33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9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2"/>
      <protection/>
    </xf>
    <xf numFmtId="0" fontId="29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3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left" vertical="top" wrapText="1" indent="3"/>
      <protection/>
    </xf>
    <xf numFmtId="0" fontId="27" fillId="0" borderId="30" xfId="0" applyFont="1" applyFill="1" applyBorder="1" applyAlignment="1" applyProtection="1">
      <alignment horizontal="left" vertical="top" wrapText="1" indent="1"/>
      <protection/>
    </xf>
    <xf numFmtId="0" fontId="28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 indent="4"/>
      <protection/>
    </xf>
    <xf numFmtId="0" fontId="27" fillId="0" borderId="30" xfId="0" applyFont="1" applyFill="1" applyBorder="1" applyAlignment="1" applyProtection="1">
      <alignment horizontal="left" vertical="center" wrapText="1" indent="5"/>
      <protection/>
    </xf>
    <xf numFmtId="0" fontId="27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left" vertical="top" wrapText="1" indent="2"/>
      <protection/>
    </xf>
    <xf numFmtId="49" fontId="27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30" fillId="0" borderId="0" xfId="0" applyNumberFormat="1" applyFont="1" applyFill="1" applyAlignment="1" applyProtection="1">
      <alignment horizontal="centerContinuous" vertical="center"/>
      <protection/>
    </xf>
    <xf numFmtId="0" fontId="32" fillId="0" borderId="0" xfId="0" applyFont="1" applyFill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49" fontId="30" fillId="0" borderId="0" xfId="0" applyNumberFormat="1" applyFont="1" applyFill="1" applyAlignment="1" applyProtection="1">
      <alignment horizontal="centerContinuous" vertical="center" wrapText="1"/>
      <protection/>
    </xf>
    <xf numFmtId="0" fontId="32" fillId="0" borderId="0" xfId="0" applyFont="1" applyFill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 vertical="center"/>
      <protection locked="0"/>
    </xf>
    <xf numFmtId="49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right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 vertical="top" wrapText="1"/>
      <protection/>
    </xf>
    <xf numFmtId="0" fontId="27" fillId="0" borderId="0" xfId="0" applyFont="1" applyFill="1" applyAlignment="1" applyProtection="1">
      <alignment horizontal="centerContinuous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27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9" fillId="33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righ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centerContinuous" vertical="center"/>
      <protection/>
    </xf>
    <xf numFmtId="49" fontId="18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 wrapText="1" inden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2"/>
      <protection/>
    </xf>
    <xf numFmtId="0" fontId="13" fillId="0" borderId="30" xfId="0" applyFont="1" applyFill="1" applyBorder="1" applyAlignment="1" applyProtection="1">
      <alignment horizontal="left" vertical="center" wrapText="1" indent="3"/>
      <protection/>
    </xf>
    <xf numFmtId="0" fontId="13" fillId="0" borderId="30" xfId="0" applyFont="1" applyFill="1" applyBorder="1" applyAlignment="1" applyProtection="1">
      <alignment horizontal="left" vertical="center" wrapText="1" indent="4"/>
      <protection/>
    </xf>
    <xf numFmtId="0" fontId="13" fillId="0" borderId="30" xfId="0" applyFont="1" applyFill="1" applyBorder="1" applyAlignment="1" applyProtection="1">
      <alignment horizontal="left" vertical="center" wrapText="1" indent="5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0" xfId="0" applyNumberFormat="1" applyFont="1" applyFill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 horizontal="right" vertical="center"/>
      <protection/>
    </xf>
    <xf numFmtId="2" fontId="13" fillId="34" borderId="31" xfId="0" applyNumberFormat="1" applyFont="1" applyFill="1" applyBorder="1" applyAlignment="1" applyProtection="1">
      <alignment horizontal="right" vertical="center"/>
      <protection locked="0"/>
    </xf>
    <xf numFmtId="2" fontId="13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0" borderId="30" xfId="0" applyNumberFormat="1" applyFont="1" applyFill="1" applyBorder="1" applyAlignment="1" applyProtection="1">
      <alignment horizontal="right" vertical="center"/>
      <protection/>
    </xf>
    <xf numFmtId="2" fontId="13" fillId="0" borderId="30" xfId="0" applyNumberFormat="1" applyFont="1" applyFill="1" applyBorder="1" applyAlignment="1" applyProtection="1">
      <alignment horizontal="right" vertical="center"/>
      <protection locked="0"/>
    </xf>
    <xf numFmtId="2" fontId="13" fillId="0" borderId="41" xfId="0" applyNumberFormat="1" applyFont="1" applyFill="1" applyBorder="1" applyAlignment="1" applyProtection="1">
      <alignment horizontal="right" vertical="center"/>
      <protection/>
    </xf>
    <xf numFmtId="2" fontId="13" fillId="34" borderId="41" xfId="0" applyNumberFormat="1" applyFont="1" applyFill="1" applyBorder="1" applyAlignment="1" applyProtection="1">
      <alignment horizontal="right" vertical="center"/>
      <protection locked="0"/>
    </xf>
    <xf numFmtId="2" fontId="13" fillId="34" borderId="42" xfId="0" applyNumberFormat="1" applyFont="1" applyFill="1" applyBorder="1" applyAlignment="1" applyProtection="1">
      <alignment horizontal="right" vertical="center"/>
      <protection locked="0"/>
    </xf>
    <xf numFmtId="2" fontId="13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4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2" fontId="18" fillId="34" borderId="30" xfId="0" applyNumberFormat="1" applyFont="1" applyFill="1" applyBorder="1" applyAlignment="1" applyProtection="1">
      <alignment horizontal="right" vertical="center"/>
      <protection/>
    </xf>
    <xf numFmtId="49" fontId="43" fillId="0" borderId="30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wrapText="1"/>
    </xf>
    <xf numFmtId="49" fontId="41" fillId="0" borderId="30" xfId="0" applyNumberFormat="1" applyFont="1" applyBorder="1" applyAlignment="1">
      <alignment horizontal="left" vertical="top" wrapText="1"/>
    </xf>
    <xf numFmtId="49" fontId="41" fillId="0" borderId="30" xfId="0" applyNumberFormat="1" applyFont="1" applyBorder="1" applyAlignment="1">
      <alignment vertical="top" wrapText="1"/>
    </xf>
    <xf numFmtId="2" fontId="41" fillId="0" borderId="30" xfId="0" applyNumberFormat="1" applyFont="1" applyBorder="1" applyAlignment="1">
      <alignment horizontal="center" vertical="center" wrapText="1"/>
    </xf>
    <xf numFmtId="0" fontId="41" fillId="0" borderId="30" xfId="0" applyFont="1" applyBorder="1" applyAlignment="1">
      <alignment wrapText="1"/>
    </xf>
    <xf numFmtId="49" fontId="41" fillId="0" borderId="30" xfId="0" applyNumberFormat="1" applyFont="1" applyFill="1" applyBorder="1" applyAlignment="1">
      <alignment horizontal="left" vertical="top" wrapText="1"/>
    </xf>
    <xf numFmtId="49" fontId="41" fillId="0" borderId="30" xfId="0" applyNumberFormat="1" applyFont="1" applyFill="1" applyBorder="1" applyAlignment="1">
      <alignment horizontal="justify" vertical="top" wrapText="1"/>
    </xf>
    <xf numFmtId="0" fontId="44" fillId="0" borderId="30" xfId="0" applyFont="1" applyBorder="1" applyAlignment="1">
      <alignment/>
    </xf>
    <xf numFmtId="49" fontId="41" fillId="0" borderId="30" xfId="0" applyNumberFormat="1" applyFont="1" applyFill="1" applyBorder="1" applyAlignment="1">
      <alignment vertical="top" wrapText="1"/>
    </xf>
    <xf numFmtId="0" fontId="46" fillId="0" borderId="30" xfId="0" applyFont="1" applyBorder="1" applyAlignment="1">
      <alignment/>
    </xf>
    <xf numFmtId="0" fontId="18" fillId="35" borderId="30" xfId="0" applyFont="1" applyFill="1" applyBorder="1" applyAlignment="1" applyProtection="1">
      <alignment/>
      <protection/>
    </xf>
    <xf numFmtId="49" fontId="18" fillId="35" borderId="30" xfId="0" applyNumberFormat="1" applyFont="1" applyFill="1" applyBorder="1" applyAlignment="1" applyProtection="1">
      <alignment horizontal="center" vertical="center"/>
      <protection/>
    </xf>
    <xf numFmtId="49" fontId="18" fillId="35" borderId="30" xfId="0" applyNumberFormat="1" applyFont="1" applyFill="1" applyBorder="1" applyAlignment="1" applyProtection="1">
      <alignment horizontal="center"/>
      <protection/>
    </xf>
    <xf numFmtId="49" fontId="18" fillId="35" borderId="30" xfId="0" applyNumberFormat="1" applyFont="1" applyFill="1" applyBorder="1" applyAlignment="1" applyProtection="1">
      <alignment horizontal="right"/>
      <protection/>
    </xf>
    <xf numFmtId="49" fontId="18" fillId="35" borderId="30" xfId="0" applyNumberFormat="1" applyFont="1" applyFill="1" applyBorder="1" applyAlignment="1" applyProtection="1">
      <alignment horizontal="left"/>
      <protection/>
    </xf>
    <xf numFmtId="2" fontId="18" fillId="35" borderId="30" xfId="0" applyNumberFormat="1" applyFont="1" applyFill="1" applyBorder="1" applyAlignment="1" applyProtection="1">
      <alignment/>
      <protection/>
    </xf>
    <xf numFmtId="4" fontId="18" fillId="35" borderId="30" xfId="0" applyNumberFormat="1" applyFont="1" applyFill="1" applyBorder="1" applyAlignment="1" applyProtection="1">
      <alignment/>
      <protection/>
    </xf>
    <xf numFmtId="177" fontId="18" fillId="35" borderId="30" xfId="0" applyNumberFormat="1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 horizontal="left" vertical="center" wrapText="1" indent="1"/>
      <protection/>
    </xf>
    <xf numFmtId="4" fontId="18" fillId="35" borderId="30" xfId="0" applyNumberFormat="1" applyFont="1" applyFill="1" applyBorder="1" applyAlignment="1" applyProtection="1">
      <alignment horizontal="right" vertical="center"/>
      <protection/>
    </xf>
    <xf numFmtId="0" fontId="18" fillId="35" borderId="30" xfId="0" applyFont="1" applyFill="1" applyBorder="1" applyAlignment="1" applyProtection="1">
      <alignment horizontal="left" vertical="center" wrapText="1" indent="2"/>
      <protection/>
    </xf>
    <xf numFmtId="0" fontId="18" fillId="35" borderId="30" xfId="0" applyFont="1" applyFill="1" applyBorder="1" applyAlignment="1" applyProtection="1">
      <alignment horizontal="left" vertical="center" wrapText="1" indent="3"/>
      <protection/>
    </xf>
    <xf numFmtId="0" fontId="18" fillId="35" borderId="30" xfId="0" applyFont="1" applyFill="1" applyBorder="1" applyAlignment="1" applyProtection="1">
      <alignment horizontal="left" vertical="center" wrapText="1" indent="4"/>
      <protection/>
    </xf>
    <xf numFmtId="0" fontId="18" fillId="35" borderId="30" xfId="0" applyFont="1" applyFill="1" applyBorder="1" applyAlignment="1" applyProtection="1">
      <alignment horizontal="left" vertical="center" wrapText="1" indent="5"/>
      <protection/>
    </xf>
    <xf numFmtId="0" fontId="13" fillId="35" borderId="30" xfId="0" applyFont="1" applyFill="1" applyBorder="1" applyAlignment="1" applyProtection="1">
      <alignment/>
      <protection/>
    </xf>
    <xf numFmtId="49" fontId="13" fillId="35" borderId="30" xfId="0" applyNumberFormat="1" applyFont="1" applyFill="1" applyBorder="1" applyAlignment="1" applyProtection="1">
      <alignment horizontal="center" vertical="center"/>
      <protection/>
    </xf>
    <xf numFmtId="49" fontId="13" fillId="35" borderId="30" xfId="0" applyNumberFormat="1" applyFont="1" applyFill="1" applyBorder="1" applyAlignment="1" applyProtection="1">
      <alignment horizontal="center"/>
      <protection/>
    </xf>
    <xf numFmtId="49" fontId="13" fillId="35" borderId="30" xfId="0" applyNumberFormat="1" applyFont="1" applyFill="1" applyBorder="1" applyAlignment="1" applyProtection="1">
      <alignment horizontal="right"/>
      <protection/>
    </xf>
    <xf numFmtId="49" fontId="13" fillId="35" borderId="30" xfId="0" applyNumberFormat="1" applyFont="1" applyFill="1" applyBorder="1" applyAlignment="1" applyProtection="1">
      <alignment horizontal="left"/>
      <protection/>
    </xf>
    <xf numFmtId="0" fontId="18" fillId="35" borderId="30" xfId="0" applyFont="1" applyFill="1" applyBorder="1" applyAlignment="1" applyProtection="1">
      <alignment wrapText="1"/>
      <protection/>
    </xf>
    <xf numFmtId="177" fontId="13" fillId="35" borderId="30" xfId="0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left" vertical="center" wrapText="1" indent="2"/>
      <protection/>
    </xf>
    <xf numFmtId="49" fontId="41" fillId="0" borderId="30" xfId="0" applyNumberFormat="1" applyFont="1" applyFill="1" applyBorder="1" applyAlignment="1">
      <alignment horizontal="justify" wrapText="1"/>
    </xf>
    <xf numFmtId="0" fontId="47" fillId="0" borderId="0" xfId="0" applyFont="1" applyAlignment="1">
      <alignment/>
    </xf>
    <xf numFmtId="2" fontId="84" fillId="0" borderId="0" xfId="0" applyNumberFormat="1" applyFont="1" applyFill="1" applyBorder="1" applyAlignment="1" applyProtection="1">
      <alignment horizontal="right" vertical="center"/>
      <protection/>
    </xf>
    <xf numFmtId="0" fontId="84" fillId="0" borderId="34" xfId="0" applyFont="1" applyFill="1" applyBorder="1" applyAlignment="1" applyProtection="1">
      <alignment horizontal="center" vertical="top" wrapText="1"/>
      <protection/>
    </xf>
    <xf numFmtId="49" fontId="84" fillId="0" borderId="34" xfId="0" applyNumberFormat="1" applyFont="1" applyFill="1" applyBorder="1" applyAlignment="1" applyProtection="1">
      <alignment horizontal="center" vertical="top" wrapText="1"/>
      <protection/>
    </xf>
    <xf numFmtId="2" fontId="84" fillId="0" borderId="0" xfId="0" applyNumberFormat="1" applyFont="1" applyFill="1" applyBorder="1" applyAlignment="1" applyProtection="1">
      <alignment horizontal="right"/>
      <protection/>
    </xf>
    <xf numFmtId="0" fontId="84" fillId="0" borderId="36" xfId="0" applyFont="1" applyFill="1" applyBorder="1" applyAlignment="1" applyProtection="1">
      <alignment horizontal="center" vertical="top" wrapText="1"/>
      <protection/>
    </xf>
    <xf numFmtId="2" fontId="85" fillId="0" borderId="0" xfId="0" applyNumberFormat="1" applyFont="1" applyFill="1" applyBorder="1" applyAlignment="1" applyProtection="1">
      <alignment horizontal="right" vertical="center"/>
      <protection/>
    </xf>
    <xf numFmtId="0" fontId="85" fillId="0" borderId="34" xfId="0" applyFont="1" applyFill="1" applyBorder="1" applyAlignment="1" applyProtection="1">
      <alignment horizontal="center" vertical="top" wrapText="1"/>
      <protection/>
    </xf>
    <xf numFmtId="0" fontId="85" fillId="0" borderId="29" xfId="0" applyFont="1" applyFill="1" applyBorder="1" applyAlignment="1" applyProtection="1">
      <alignment horizontal="center" vertical="top" wrapText="1"/>
      <protection/>
    </xf>
    <xf numFmtId="49" fontId="85" fillId="0" borderId="34" xfId="0" applyNumberFormat="1" applyFont="1" applyFill="1" applyBorder="1" applyAlignment="1" applyProtection="1">
      <alignment horizontal="center" vertical="top" wrapText="1"/>
      <protection/>
    </xf>
    <xf numFmtId="2" fontId="85" fillId="0" borderId="0" xfId="0" applyNumberFormat="1" applyFont="1" applyFill="1" applyBorder="1" applyAlignment="1" applyProtection="1">
      <alignment horizontal="right"/>
      <protection/>
    </xf>
    <xf numFmtId="2" fontId="85" fillId="0" borderId="30" xfId="0" applyNumberFormat="1" applyFont="1" applyFill="1" applyBorder="1" applyAlignment="1" applyProtection="1">
      <alignment horizontal="right" vertical="center"/>
      <protection/>
    </xf>
    <xf numFmtId="2" fontId="85" fillId="34" borderId="30" xfId="0" applyNumberFormat="1" applyFont="1" applyFill="1" applyBorder="1" applyAlignment="1" applyProtection="1">
      <alignment horizontal="right" vertical="center"/>
      <protection locked="0"/>
    </xf>
    <xf numFmtId="2" fontId="85" fillId="0" borderId="42" xfId="0" applyNumberFormat="1" applyFont="1" applyFill="1" applyBorder="1" applyAlignment="1" applyProtection="1">
      <alignment horizontal="right" vertical="center"/>
      <protection/>
    </xf>
    <xf numFmtId="2" fontId="85" fillId="34" borderId="41" xfId="0" applyNumberFormat="1" applyFont="1" applyFill="1" applyBorder="1" applyAlignment="1" applyProtection="1">
      <alignment horizontal="right" vertical="center"/>
      <protection locked="0"/>
    </xf>
    <xf numFmtId="0" fontId="85" fillId="0" borderId="35" xfId="0" applyFont="1" applyFill="1" applyBorder="1" applyAlignment="1" applyProtection="1">
      <alignment horizontal="center" vertical="top" wrapText="1"/>
      <protection/>
    </xf>
    <xf numFmtId="0" fontId="85" fillId="0" borderId="36" xfId="0" applyFont="1" applyFill="1" applyBorder="1" applyAlignment="1" applyProtection="1">
      <alignment horizontal="center" vertical="top" wrapText="1"/>
      <protection/>
    </xf>
    <xf numFmtId="2" fontId="85" fillId="0" borderId="30" xfId="0" applyNumberFormat="1" applyFont="1" applyFill="1" applyBorder="1" applyAlignment="1" applyProtection="1">
      <alignment horizontal="right" vertical="center" wrapText="1"/>
      <protection/>
    </xf>
    <xf numFmtId="49" fontId="85" fillId="0" borderId="36" xfId="0" applyNumberFormat="1" applyFont="1" applyFill="1" applyBorder="1" applyAlignment="1" applyProtection="1">
      <alignment horizontal="center" vertical="top" wrapText="1"/>
      <protection/>
    </xf>
    <xf numFmtId="49" fontId="85" fillId="0" borderId="29" xfId="0" applyNumberFormat="1" applyFont="1" applyFill="1" applyBorder="1" applyAlignment="1" applyProtection="1">
      <alignment horizontal="center" vertical="top" wrapText="1"/>
      <protection/>
    </xf>
    <xf numFmtId="0" fontId="86" fillId="0" borderId="30" xfId="0" applyFont="1" applyFill="1" applyBorder="1" applyAlignment="1" applyProtection="1">
      <alignment horizontal="left" vertical="center" wrapText="1"/>
      <protection/>
    </xf>
    <xf numFmtId="2" fontId="85" fillId="34" borderId="31" xfId="0" applyNumberFormat="1" applyFont="1" applyFill="1" applyBorder="1" applyAlignment="1" applyProtection="1">
      <alignment horizontal="right" vertical="center"/>
      <protection locked="0"/>
    </xf>
    <xf numFmtId="49" fontId="41" fillId="0" borderId="30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49" fontId="45" fillId="0" borderId="30" xfId="0" applyNumberFormat="1" applyFont="1" applyFill="1" applyBorder="1" applyAlignment="1">
      <alignment horizontal="left" vertical="top" wrapText="1"/>
    </xf>
    <xf numFmtId="49" fontId="45" fillId="0" borderId="42" xfId="0" applyNumberFormat="1" applyFont="1" applyFill="1" applyBorder="1" applyAlignment="1">
      <alignment horizontal="left" vertical="top" wrapText="1"/>
    </xf>
    <xf numFmtId="49" fontId="45" fillId="0" borderId="43" xfId="0" applyNumberFormat="1" applyFont="1" applyFill="1" applyBorder="1" applyAlignment="1">
      <alignment horizontal="left" vertical="top" wrapText="1"/>
    </xf>
    <xf numFmtId="49" fontId="45" fillId="0" borderId="44" xfId="0" applyNumberFormat="1" applyFont="1" applyFill="1" applyBorder="1" applyAlignment="1">
      <alignment horizontal="left" vertical="top" wrapText="1"/>
    </xf>
    <xf numFmtId="49" fontId="43" fillId="0" borderId="30" xfId="0" applyNumberFormat="1" applyFont="1" applyFill="1" applyBorder="1" applyAlignment="1">
      <alignment horizontal="left" vertical="top" wrapText="1"/>
    </xf>
    <xf numFmtId="49" fontId="45" fillId="0" borderId="30" xfId="0" applyNumberFormat="1" applyFont="1" applyBorder="1" applyAlignment="1">
      <alignment horizontal="left" vertical="top" wrapText="1"/>
    </xf>
    <xf numFmtId="49" fontId="43" fillId="0" borderId="30" xfId="0" applyNumberFormat="1" applyFont="1" applyBorder="1" applyAlignment="1">
      <alignment horizontal="left" vertical="top" wrapText="1"/>
    </xf>
    <xf numFmtId="49" fontId="45" fillId="0" borderId="42" xfId="0" applyNumberFormat="1" applyFont="1" applyBorder="1" applyAlignment="1">
      <alignment horizontal="left" vertical="top" wrapText="1"/>
    </xf>
    <xf numFmtId="49" fontId="45" fillId="0" borderId="43" xfId="0" applyNumberFormat="1" applyFont="1" applyBorder="1" applyAlignment="1">
      <alignment horizontal="left" vertical="top" wrapText="1"/>
    </xf>
    <xf numFmtId="49" fontId="45" fillId="0" borderId="44" xfId="0" applyNumberFormat="1" applyFont="1" applyBorder="1" applyAlignment="1">
      <alignment horizontal="left" vertical="top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8" fillId="0" borderId="53" xfId="0" applyFont="1" applyBorder="1" applyAlignment="1" applyProtection="1">
      <alignment horizontal="left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4" xfId="0" applyFont="1" applyBorder="1" applyAlignment="1" applyProtection="1">
      <alignment horizontal="left" vertical="top" wrapTex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55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5"/>
  <sheetViews>
    <sheetView tabSelected="1" view="pageBreakPreview" zoomScale="90" zoomScaleNormal="75" zoomScaleSheetLayoutView="90" zoomScalePageLayoutView="0" workbookViewId="0" topLeftCell="C121">
      <selection activeCell="P127" sqref="P127:S129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51" t="s">
        <v>800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221"/>
    </row>
    <row r="2" spans="2:20" ht="24" customHeight="1">
      <c r="B2" s="352" t="s">
        <v>884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22"/>
    </row>
    <row r="3" spans="2:19" ht="18" customHeight="1">
      <c r="B3" s="353" t="s">
        <v>890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2:19" ht="6" customHeight="1">
      <c r="B4" s="253"/>
      <c r="C4" s="253"/>
      <c r="D4" s="254"/>
      <c r="E4" s="255"/>
      <c r="F4" s="256"/>
      <c r="G4" s="254"/>
      <c r="H4" s="257"/>
      <c r="I4" s="253"/>
      <c r="J4" s="253"/>
      <c r="K4" s="253"/>
      <c r="L4" s="253"/>
      <c r="M4" s="253"/>
      <c r="N4" s="253"/>
      <c r="O4" s="253"/>
      <c r="P4" s="253"/>
      <c r="Q4" s="270"/>
      <c r="R4" s="270"/>
      <c r="S4" s="253"/>
    </row>
    <row r="5" spans="2:19" ht="15" customHeight="1">
      <c r="B5" s="354" t="s">
        <v>801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</row>
    <row r="6" spans="2:19" ht="4.5" customHeight="1">
      <c r="B6" s="271"/>
      <c r="C6" s="253"/>
      <c r="D6" s="254"/>
      <c r="E6" s="255"/>
      <c r="F6" s="256"/>
      <c r="G6" s="254"/>
      <c r="H6" s="257"/>
      <c r="I6" s="253"/>
      <c r="J6" s="253"/>
      <c r="K6" s="253"/>
      <c r="L6" s="272"/>
      <c r="M6" s="272"/>
      <c r="N6" s="253"/>
      <c r="O6" s="273"/>
      <c r="P6" s="273"/>
      <c r="Q6" s="274"/>
      <c r="R6" s="274"/>
      <c r="S6" s="253"/>
    </row>
    <row r="7" spans="2:19" ht="3.75" customHeight="1">
      <c r="B7" s="253"/>
      <c r="C7" s="253"/>
      <c r="D7" s="254"/>
      <c r="E7" s="255"/>
      <c r="F7" s="256"/>
      <c r="G7" s="254"/>
      <c r="H7" s="257"/>
      <c r="I7" s="253"/>
      <c r="J7" s="253"/>
      <c r="K7" s="253"/>
      <c r="L7" s="272"/>
      <c r="M7" s="272"/>
      <c r="N7" s="253"/>
      <c r="O7" s="253"/>
      <c r="P7" s="253"/>
      <c r="Q7" s="275"/>
      <c r="R7" s="275"/>
      <c r="S7" s="270"/>
    </row>
    <row r="8" spans="1:20" ht="21.75" customHeight="1">
      <c r="A8" s="341" t="s">
        <v>658</v>
      </c>
      <c r="B8" s="350" t="s">
        <v>267</v>
      </c>
      <c r="C8" s="350" t="s">
        <v>268</v>
      </c>
      <c r="D8" s="232" t="s">
        <v>269</v>
      </c>
      <c r="E8" s="233" t="s">
        <v>270</v>
      </c>
      <c r="F8" s="234" t="s">
        <v>271</v>
      </c>
      <c r="G8" s="233" t="s">
        <v>272</v>
      </c>
      <c r="H8" s="235" t="s">
        <v>273</v>
      </c>
      <c r="I8" s="236" t="s">
        <v>274</v>
      </c>
      <c r="J8" s="236"/>
      <c r="K8" s="236"/>
      <c r="L8" s="236"/>
      <c r="M8" s="236"/>
      <c r="N8" s="237" t="s">
        <v>274</v>
      </c>
      <c r="O8" s="237" t="s">
        <v>274</v>
      </c>
      <c r="P8" s="237" t="s">
        <v>275</v>
      </c>
      <c r="Q8" s="338" t="s">
        <v>276</v>
      </c>
      <c r="R8" s="339"/>
      <c r="S8" s="347"/>
      <c r="T8" s="229"/>
    </row>
    <row r="9" spans="1:20" ht="10.5" customHeight="1">
      <c r="A9" s="342"/>
      <c r="B9" s="350"/>
      <c r="C9" s="350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48">
        <v>2014</v>
      </c>
      <c r="O9" s="348">
        <v>2015</v>
      </c>
      <c r="P9" s="348">
        <v>2016</v>
      </c>
      <c r="Q9" s="348">
        <v>2017</v>
      </c>
      <c r="R9" s="348">
        <v>2018</v>
      </c>
      <c r="S9" s="348">
        <v>2019</v>
      </c>
      <c r="T9" s="229"/>
    </row>
    <row r="10" spans="1:20" ht="19.5" customHeight="1">
      <c r="A10" s="343"/>
      <c r="B10" s="350"/>
      <c r="C10" s="350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49"/>
      <c r="O10" s="349"/>
      <c r="P10" s="349"/>
      <c r="Q10" s="349"/>
      <c r="R10" s="349"/>
      <c r="S10" s="349"/>
      <c r="T10" s="229"/>
    </row>
    <row r="11" spans="1:19" ht="15.75">
      <c r="A11" s="241">
        <v>1</v>
      </c>
      <c r="B11" s="344" t="s">
        <v>432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6"/>
    </row>
    <row r="12" spans="1:19" ht="47.25" customHeight="1">
      <c r="A12" s="241">
        <f aca="true" t="shared" si="0" ref="A12:A80">SUM(A11+1)</f>
        <v>2</v>
      </c>
      <c r="B12" s="242" t="s">
        <v>422</v>
      </c>
      <c r="C12" s="243" t="s">
        <v>689</v>
      </c>
      <c r="D12" s="315">
        <v>1</v>
      </c>
      <c r="E12" s="316"/>
      <c r="F12" s="316"/>
      <c r="G12" s="316"/>
      <c r="H12" s="317" t="s">
        <v>473</v>
      </c>
      <c r="I12" s="318"/>
      <c r="J12" s="318"/>
      <c r="K12" s="318"/>
      <c r="L12" s="318"/>
      <c r="M12" s="318"/>
      <c r="N12" s="262">
        <v>87.9</v>
      </c>
      <c r="O12" s="262">
        <v>91.1</v>
      </c>
      <c r="P12" s="263">
        <f>SUM(P16+P19+P22+P25+P93)</f>
        <v>60.11</v>
      </c>
      <c r="Q12" s="263">
        <f>SUM(Q16+Q19+Q22+Q25+Q93)</f>
        <v>86.55199999999999</v>
      </c>
      <c r="R12" s="263">
        <f>SUM(R16+R19+R22+R25+R93)</f>
        <v>93.644</v>
      </c>
      <c r="S12" s="263">
        <f>SUM(S16+S19+S22+S25+S93)</f>
        <v>100.22399999999999</v>
      </c>
    </row>
    <row r="13" spans="1:19" ht="61.5" customHeight="1">
      <c r="A13" s="241">
        <f t="shared" si="0"/>
        <v>3</v>
      </c>
      <c r="B13" s="244"/>
      <c r="C13" s="237" t="s">
        <v>31</v>
      </c>
      <c r="D13" s="315">
        <v>1</v>
      </c>
      <c r="E13" s="316"/>
      <c r="F13" s="316"/>
      <c r="G13" s="319"/>
      <c r="H13" s="317" t="s">
        <v>472</v>
      </c>
      <c r="I13" s="318"/>
      <c r="J13" s="318"/>
      <c r="K13" s="318"/>
      <c r="L13" s="318"/>
      <c r="M13" s="318"/>
      <c r="N13" s="276">
        <v>52.3</v>
      </c>
      <c r="O13" s="276">
        <v>92.29</v>
      </c>
      <c r="P13" s="263">
        <f>P12/O12/P$14*10000</f>
        <v>62.247581964666665</v>
      </c>
      <c r="Q13" s="263">
        <f>Q12/P12/Q$14*10000</f>
        <v>137.1327170029549</v>
      </c>
      <c r="R13" s="263">
        <f>R12/Q12/R$14*10000</f>
        <v>103.53484986319036</v>
      </c>
      <c r="S13" s="263">
        <f>S12/R12/S$14*10000</f>
        <v>102.71267890785136</v>
      </c>
    </row>
    <row r="14" spans="1:19" ht="33" customHeight="1">
      <c r="A14" s="241">
        <f t="shared" si="0"/>
        <v>4</v>
      </c>
      <c r="B14" s="244"/>
      <c r="C14" s="237" t="s">
        <v>32</v>
      </c>
      <c r="D14" s="315">
        <v>1</v>
      </c>
      <c r="E14" s="316"/>
      <c r="F14" s="316"/>
      <c r="G14" s="316"/>
      <c r="H14" s="317" t="s">
        <v>474</v>
      </c>
      <c r="I14" s="318"/>
      <c r="J14" s="318"/>
      <c r="K14" s="318"/>
      <c r="L14" s="318"/>
      <c r="M14" s="318"/>
      <c r="N14" s="263">
        <v>102</v>
      </c>
      <c r="O14" s="263">
        <v>112.3</v>
      </c>
      <c r="P14" s="263">
        <v>106</v>
      </c>
      <c r="Q14" s="263">
        <v>105</v>
      </c>
      <c r="R14" s="263">
        <v>104.5</v>
      </c>
      <c r="S14" s="263">
        <v>104.2</v>
      </c>
    </row>
    <row r="15" spans="1:19" ht="33" customHeight="1">
      <c r="A15" s="241">
        <f t="shared" si="0"/>
        <v>5</v>
      </c>
      <c r="B15" s="245" t="s">
        <v>425</v>
      </c>
      <c r="C15" s="246"/>
      <c r="D15" s="320"/>
      <c r="E15" s="321"/>
      <c r="F15" s="321"/>
      <c r="G15" s="322"/>
      <c r="H15" s="323"/>
      <c r="I15" s="324"/>
      <c r="J15" s="324"/>
      <c r="K15" s="324"/>
      <c r="L15" s="324"/>
      <c r="M15" s="324"/>
      <c r="N15" s="325"/>
      <c r="O15" s="325"/>
      <c r="P15" s="325"/>
      <c r="Q15" s="325"/>
      <c r="R15" s="325"/>
      <c r="S15" s="325"/>
    </row>
    <row r="16" spans="1:19" ht="40.5" customHeight="1">
      <c r="A16" s="241">
        <f t="shared" si="0"/>
        <v>6</v>
      </c>
      <c r="B16" s="244" t="s">
        <v>423</v>
      </c>
      <c r="C16" s="247" t="s">
        <v>689</v>
      </c>
      <c r="D16" s="320"/>
      <c r="E16" s="321"/>
      <c r="F16" s="321"/>
      <c r="G16" s="322"/>
      <c r="H16" s="323"/>
      <c r="I16" s="324"/>
      <c r="J16" s="324"/>
      <c r="K16" s="324"/>
      <c r="L16" s="324"/>
      <c r="M16" s="324"/>
      <c r="N16" s="262">
        <v>1.54</v>
      </c>
      <c r="O16" s="262">
        <v>4.18</v>
      </c>
      <c r="P16" s="262">
        <v>4.43</v>
      </c>
      <c r="Q16" s="262">
        <v>4.66</v>
      </c>
      <c r="R16" s="262">
        <v>4.87</v>
      </c>
      <c r="S16" s="262">
        <v>5.08</v>
      </c>
    </row>
    <row r="17" spans="1:19" ht="51.75" customHeight="1">
      <c r="A17" s="241">
        <f t="shared" si="0"/>
        <v>7</v>
      </c>
      <c r="B17" s="245"/>
      <c r="C17" s="246" t="s">
        <v>31</v>
      </c>
      <c r="D17" s="320"/>
      <c r="E17" s="321"/>
      <c r="F17" s="321"/>
      <c r="G17" s="322"/>
      <c r="H17" s="323"/>
      <c r="I17" s="324"/>
      <c r="J17" s="324"/>
      <c r="K17" s="324"/>
      <c r="L17" s="324"/>
      <c r="M17" s="324"/>
      <c r="N17" s="261">
        <v>96.2</v>
      </c>
      <c r="O17" s="261">
        <v>241.7</v>
      </c>
      <c r="P17" s="263">
        <f>P16/O16/P$14*10000</f>
        <v>99.98194456982937</v>
      </c>
      <c r="Q17" s="263">
        <f>Q16/P16/Q$14*10000</f>
        <v>100.18273675158552</v>
      </c>
      <c r="R17" s="263">
        <f>R16/Q16/R$14*10000</f>
        <v>100.00616054377066</v>
      </c>
      <c r="S17" s="263">
        <f>S16/R16/S$14*10000</f>
        <v>100.10759595943671</v>
      </c>
    </row>
    <row r="18" spans="1:19" ht="31.5" customHeight="1">
      <c r="A18" s="241">
        <f t="shared" si="0"/>
        <v>8</v>
      </c>
      <c r="B18" s="245"/>
      <c r="C18" s="246" t="s">
        <v>32</v>
      </c>
      <c r="D18" s="320"/>
      <c r="E18" s="321"/>
      <c r="F18" s="321"/>
      <c r="G18" s="322"/>
      <c r="H18" s="323"/>
      <c r="I18" s="324"/>
      <c r="J18" s="324"/>
      <c r="K18" s="324"/>
      <c r="L18" s="324"/>
      <c r="M18" s="324"/>
      <c r="N18" s="325"/>
      <c r="O18" s="325"/>
      <c r="P18" s="325"/>
      <c r="Q18" s="325"/>
      <c r="R18" s="325"/>
      <c r="S18" s="325"/>
    </row>
    <row r="19" spans="1:19" ht="36" customHeight="1">
      <c r="A19" s="241">
        <f t="shared" si="0"/>
        <v>9</v>
      </c>
      <c r="B19" s="244" t="s">
        <v>424</v>
      </c>
      <c r="C19" s="247" t="s">
        <v>689</v>
      </c>
      <c r="D19" s="320"/>
      <c r="E19" s="321"/>
      <c r="F19" s="321"/>
      <c r="G19" s="322"/>
      <c r="H19" s="323"/>
      <c r="I19" s="324"/>
      <c r="J19" s="324"/>
      <c r="K19" s="324"/>
      <c r="L19" s="324"/>
      <c r="M19" s="324"/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</row>
    <row r="20" spans="1:19" ht="48" customHeight="1">
      <c r="A20" s="241">
        <f t="shared" si="0"/>
        <v>10</v>
      </c>
      <c r="B20" s="245"/>
      <c r="C20" s="246" t="s">
        <v>31</v>
      </c>
      <c r="D20" s="320"/>
      <c r="E20" s="321"/>
      <c r="F20" s="321"/>
      <c r="G20" s="322"/>
      <c r="H20" s="323"/>
      <c r="I20" s="324"/>
      <c r="J20" s="324"/>
      <c r="K20" s="324"/>
      <c r="L20" s="324"/>
      <c r="M20" s="324"/>
      <c r="N20" s="261"/>
      <c r="O20" s="261"/>
      <c r="P20" s="263" t="e">
        <f>P19/O19/P$14*10000</f>
        <v>#DIV/0!</v>
      </c>
      <c r="Q20" s="263" t="e">
        <f>Q19/P19/Q$14*10000</f>
        <v>#DIV/0!</v>
      </c>
      <c r="R20" s="263" t="e">
        <f>R19/Q19/R$14*10000</f>
        <v>#DIV/0!</v>
      </c>
      <c r="S20" s="263" t="e">
        <f>S19/R19/S$14*10000</f>
        <v>#DIV/0!</v>
      </c>
    </row>
    <row r="21" spans="1:19" ht="32.25" customHeight="1">
      <c r="A21" s="241">
        <f t="shared" si="0"/>
        <v>11</v>
      </c>
      <c r="B21" s="245"/>
      <c r="C21" s="246" t="s">
        <v>32</v>
      </c>
      <c r="D21" s="320"/>
      <c r="E21" s="321"/>
      <c r="F21" s="321"/>
      <c r="G21" s="322"/>
      <c r="H21" s="323"/>
      <c r="I21" s="324"/>
      <c r="J21" s="324"/>
      <c r="K21" s="324"/>
      <c r="L21" s="324"/>
      <c r="M21" s="324"/>
      <c r="N21" s="325"/>
      <c r="O21" s="325"/>
      <c r="P21" s="325"/>
      <c r="Q21" s="325"/>
      <c r="R21" s="325"/>
      <c r="S21" s="325"/>
    </row>
    <row r="22" spans="1:19" ht="32.25" customHeight="1">
      <c r="A22" s="241">
        <f t="shared" si="0"/>
        <v>12</v>
      </c>
      <c r="B22" s="244" t="s">
        <v>802</v>
      </c>
      <c r="C22" s="247" t="s">
        <v>689</v>
      </c>
      <c r="D22" s="320"/>
      <c r="E22" s="321"/>
      <c r="F22" s="321"/>
      <c r="G22" s="322"/>
      <c r="H22" s="323"/>
      <c r="I22" s="324"/>
      <c r="J22" s="324"/>
      <c r="K22" s="324"/>
      <c r="L22" s="324"/>
      <c r="M22" s="324"/>
      <c r="N22" s="261"/>
      <c r="O22" s="261"/>
      <c r="P22" s="261"/>
      <c r="Q22" s="261"/>
      <c r="R22" s="261"/>
      <c r="S22" s="261"/>
    </row>
    <row r="23" spans="1:19" ht="32.25" customHeight="1">
      <c r="A23" s="241">
        <f t="shared" si="0"/>
        <v>13</v>
      </c>
      <c r="B23" s="245"/>
      <c r="C23" s="246" t="s">
        <v>31</v>
      </c>
      <c r="D23" s="320"/>
      <c r="E23" s="321"/>
      <c r="F23" s="321"/>
      <c r="G23" s="322"/>
      <c r="H23" s="323"/>
      <c r="I23" s="324"/>
      <c r="J23" s="324"/>
      <c r="K23" s="324"/>
      <c r="L23" s="324"/>
      <c r="M23" s="324"/>
      <c r="N23" s="261"/>
      <c r="O23" s="261"/>
      <c r="P23" s="263" t="e">
        <f>P22/O22/P$14*10000</f>
        <v>#DIV/0!</v>
      </c>
      <c r="Q23" s="263" t="e">
        <f>Q22/P22/Q$14*10000</f>
        <v>#DIV/0!</v>
      </c>
      <c r="R23" s="263" t="e">
        <f>R22/Q22/R$14*10000</f>
        <v>#DIV/0!</v>
      </c>
      <c r="S23" s="263" t="e">
        <f>S22/R22/S$14*10000</f>
        <v>#DIV/0!</v>
      </c>
    </row>
    <row r="24" spans="1:19" ht="32.25" customHeight="1">
      <c r="A24" s="241">
        <f t="shared" si="0"/>
        <v>14</v>
      </c>
      <c r="B24" s="245"/>
      <c r="C24" s="246" t="s">
        <v>32</v>
      </c>
      <c r="D24" s="320"/>
      <c r="E24" s="321"/>
      <c r="F24" s="321"/>
      <c r="G24" s="322"/>
      <c r="H24" s="323"/>
      <c r="I24" s="324"/>
      <c r="J24" s="324"/>
      <c r="K24" s="324"/>
      <c r="L24" s="324"/>
      <c r="M24" s="324"/>
      <c r="N24" s="325"/>
      <c r="O24" s="325"/>
      <c r="P24" s="325"/>
      <c r="Q24" s="325"/>
      <c r="R24" s="325"/>
      <c r="S24" s="325"/>
    </row>
    <row r="25" spans="1:19" ht="48.75" customHeight="1">
      <c r="A25" s="241">
        <f t="shared" si="0"/>
        <v>15</v>
      </c>
      <c r="B25" s="244" t="s">
        <v>426</v>
      </c>
      <c r="C25" s="247" t="s">
        <v>689</v>
      </c>
      <c r="D25" s="320">
        <v>1</v>
      </c>
      <c r="E25" s="321"/>
      <c r="F25" s="321"/>
      <c r="G25" s="322"/>
      <c r="H25" s="323" t="s">
        <v>473</v>
      </c>
      <c r="I25" s="324"/>
      <c r="J25" s="324"/>
      <c r="K25" s="324"/>
      <c r="L25" s="324"/>
      <c r="M25" s="324"/>
      <c r="N25" s="263">
        <v>66.48</v>
      </c>
      <c r="O25" s="263">
        <f>O29+O31+O33+O39+O69+O71+O73+O75+O77+O79+O81+O83+O85+O87+O89+O91</f>
        <v>85.875</v>
      </c>
      <c r="P25" s="263">
        <f>P29+P31+P33+P39+P69+P71+P73+P75+P77+P79+P81+P83+P85+P87+P89+P91</f>
        <v>33.68</v>
      </c>
      <c r="Q25" s="263">
        <f>Q29+Q31+Q33+Q39+Q69+Q71+Q73+Q75+Q77+Q79+Q81+Q83+Q85+Q87+Q89+Q91</f>
        <v>57.891999999999996</v>
      </c>
      <c r="R25" s="263">
        <f>R29+R31+R33+R39+R69+R71+R73+R75+R77+R79+R81+R83+R85+R87+R89+R91</f>
        <v>63.774</v>
      </c>
      <c r="S25" s="263">
        <f>S29+S31+S33+S39+S69+S71+S73+S75+S77+S79+S81+S83+S85+S87+S89+S91</f>
        <v>69.14399999999999</v>
      </c>
    </row>
    <row r="26" spans="1:19" ht="47.25">
      <c r="A26" s="241">
        <f t="shared" si="0"/>
        <v>16</v>
      </c>
      <c r="B26" s="245"/>
      <c r="C26" s="246" t="s">
        <v>31</v>
      </c>
      <c r="D26" s="320">
        <v>1</v>
      </c>
      <c r="E26" s="321"/>
      <c r="F26" s="321"/>
      <c r="G26" s="322"/>
      <c r="H26" s="323" t="s">
        <v>472</v>
      </c>
      <c r="I26" s="324"/>
      <c r="J26" s="324"/>
      <c r="K26" s="324"/>
      <c r="L26" s="324"/>
      <c r="M26" s="324"/>
      <c r="N26" s="261">
        <v>41.67</v>
      </c>
      <c r="O26" s="261">
        <v>115.04</v>
      </c>
      <c r="P26" s="259">
        <f>P25/O25/P$14*10000</f>
        <v>36.9998077504051</v>
      </c>
      <c r="Q26" s="259">
        <f>Q25/P25/Q$14*10000</f>
        <v>163.70320099536252</v>
      </c>
      <c r="R26" s="259">
        <f>R25/Q25/R$14*10000</f>
        <v>105.41655357592113</v>
      </c>
      <c r="S26" s="259">
        <f>S25/R25/S$14*10000</f>
        <v>104.05024893868563</v>
      </c>
    </row>
    <row r="27" spans="1:19" ht="31.5">
      <c r="A27" s="241">
        <f t="shared" si="0"/>
        <v>17</v>
      </c>
      <c r="B27" s="245"/>
      <c r="C27" s="246" t="s">
        <v>32</v>
      </c>
      <c r="D27" s="320">
        <v>1</v>
      </c>
      <c r="E27" s="321"/>
      <c r="F27" s="321"/>
      <c r="G27" s="322"/>
      <c r="H27" s="323" t="s">
        <v>474</v>
      </c>
      <c r="I27" s="324"/>
      <c r="J27" s="324"/>
      <c r="K27" s="324"/>
      <c r="L27" s="324"/>
      <c r="M27" s="324"/>
      <c r="N27" s="325"/>
      <c r="O27" s="325"/>
      <c r="P27" s="325"/>
      <c r="Q27" s="325"/>
      <c r="R27" s="325"/>
      <c r="S27" s="325"/>
    </row>
    <row r="28" spans="1:19" ht="31.5">
      <c r="A28" s="241">
        <f t="shared" si="0"/>
        <v>18</v>
      </c>
      <c r="B28" s="245" t="s">
        <v>397</v>
      </c>
      <c r="C28" s="246"/>
      <c r="D28" s="320"/>
      <c r="E28" s="321"/>
      <c r="F28" s="321"/>
      <c r="G28" s="322"/>
      <c r="H28" s="323"/>
      <c r="I28" s="324"/>
      <c r="J28" s="324"/>
      <c r="K28" s="324"/>
      <c r="L28" s="324"/>
      <c r="M28" s="324"/>
      <c r="N28" s="325"/>
      <c r="O28" s="325"/>
      <c r="P28" s="325"/>
      <c r="Q28" s="325"/>
      <c r="R28" s="327"/>
      <c r="S28" s="325"/>
    </row>
    <row r="29" spans="1:19" ht="31.5">
      <c r="A29" s="241">
        <f t="shared" si="0"/>
        <v>19</v>
      </c>
      <c r="B29" s="248" t="s">
        <v>35</v>
      </c>
      <c r="C29" s="247" t="s">
        <v>689</v>
      </c>
      <c r="D29" s="320">
        <v>1</v>
      </c>
      <c r="E29" s="321"/>
      <c r="F29" s="321"/>
      <c r="G29" s="321"/>
      <c r="H29" s="323" t="s">
        <v>473</v>
      </c>
      <c r="I29" s="324"/>
      <c r="J29" s="324"/>
      <c r="K29" s="324"/>
      <c r="L29" s="324"/>
      <c r="M29" s="324"/>
      <c r="N29" s="261">
        <v>9.28</v>
      </c>
      <c r="O29" s="261">
        <v>10.35</v>
      </c>
      <c r="P29" s="261">
        <v>13.2</v>
      </c>
      <c r="Q29" s="261">
        <v>15.2</v>
      </c>
      <c r="R29" s="261">
        <v>17.95</v>
      </c>
      <c r="S29" s="261">
        <v>20.1</v>
      </c>
    </row>
    <row r="30" spans="1:19" ht="57" customHeight="1">
      <c r="A30" s="241">
        <f t="shared" si="0"/>
        <v>20</v>
      </c>
      <c r="B30" s="248"/>
      <c r="C30" s="246" t="s">
        <v>31</v>
      </c>
      <c r="D30" s="320">
        <v>1</v>
      </c>
      <c r="E30" s="321"/>
      <c r="F30" s="321"/>
      <c r="G30" s="321"/>
      <c r="H30" s="323" t="s">
        <v>472</v>
      </c>
      <c r="I30" s="324"/>
      <c r="J30" s="324"/>
      <c r="K30" s="324"/>
      <c r="L30" s="324"/>
      <c r="M30" s="324"/>
      <c r="N30" s="261">
        <v>29.49</v>
      </c>
      <c r="O30" s="261">
        <v>99.32</v>
      </c>
      <c r="P30" s="259">
        <f>P29/O29/P$14*10000</f>
        <v>120.31719989062071</v>
      </c>
      <c r="Q30" s="259">
        <f>Q29/P29/Q$14*10000</f>
        <v>109.66810966810966</v>
      </c>
      <c r="R30" s="259">
        <f>R29/Q29/R$14*10000</f>
        <v>113.00679929488794</v>
      </c>
      <c r="S30" s="259">
        <f>S29/R29/S$14*10000</f>
        <v>107.4642186923583</v>
      </c>
    </row>
    <row r="31" spans="1:20" ht="33.75" customHeight="1">
      <c r="A31" s="241">
        <f t="shared" si="0"/>
        <v>21</v>
      </c>
      <c r="B31" s="248" t="s">
        <v>36</v>
      </c>
      <c r="C31" s="247" t="s">
        <v>689</v>
      </c>
      <c r="D31" s="320">
        <v>1</v>
      </c>
      <c r="E31" s="321"/>
      <c r="F31" s="321"/>
      <c r="G31" s="321"/>
      <c r="H31" s="323" t="s">
        <v>473</v>
      </c>
      <c r="I31" s="324"/>
      <c r="J31" s="324"/>
      <c r="K31" s="324"/>
      <c r="L31" s="324"/>
      <c r="M31" s="324"/>
      <c r="N31" s="261"/>
      <c r="O31" s="261"/>
      <c r="P31" s="261"/>
      <c r="Q31" s="261"/>
      <c r="R31" s="261"/>
      <c r="S31" s="261"/>
      <c r="T31" s="231"/>
    </row>
    <row r="32" spans="1:20" ht="50.25" customHeight="1">
      <c r="A32" s="241">
        <f t="shared" si="0"/>
        <v>22</v>
      </c>
      <c r="B32" s="248"/>
      <c r="C32" s="246" t="s">
        <v>31</v>
      </c>
      <c r="D32" s="320">
        <v>1</v>
      </c>
      <c r="E32" s="321"/>
      <c r="F32" s="321"/>
      <c r="G32" s="321"/>
      <c r="H32" s="323" t="s">
        <v>472</v>
      </c>
      <c r="I32" s="324"/>
      <c r="J32" s="324"/>
      <c r="K32" s="324"/>
      <c r="L32" s="324"/>
      <c r="M32" s="324"/>
      <c r="N32" s="261"/>
      <c r="O32" s="261"/>
      <c r="P32" s="259" t="e">
        <f>P31/O31/P$14*10000</f>
        <v>#DIV/0!</v>
      </c>
      <c r="Q32" s="259" t="e">
        <f>Q31/P31/Q$14*10000</f>
        <v>#DIV/0!</v>
      </c>
      <c r="R32" s="259" t="e">
        <f>R31/Q31/R$14*10000</f>
        <v>#DIV/0!</v>
      </c>
      <c r="S32" s="259" t="e">
        <f>S31/R31/S$14*10000</f>
        <v>#DIV/0!</v>
      </c>
      <c r="T32" s="231"/>
    </row>
    <row r="33" spans="1:20" ht="29.25" customHeight="1">
      <c r="A33" s="241">
        <f t="shared" si="0"/>
        <v>23</v>
      </c>
      <c r="B33" s="248" t="s">
        <v>13</v>
      </c>
      <c r="C33" s="247" t="s">
        <v>689</v>
      </c>
      <c r="D33" s="320">
        <v>1</v>
      </c>
      <c r="E33" s="321"/>
      <c r="F33" s="321"/>
      <c r="G33" s="321"/>
      <c r="H33" s="323" t="s">
        <v>473</v>
      </c>
      <c r="I33" s="324"/>
      <c r="J33" s="324"/>
      <c r="K33" s="324"/>
      <c r="L33" s="324"/>
      <c r="M33" s="324"/>
      <c r="N33" s="265">
        <f aca="true" t="shared" si="1" ref="N33:S33">SUM(N35+N37)</f>
        <v>0</v>
      </c>
      <c r="O33" s="265">
        <f t="shared" si="1"/>
        <v>0</v>
      </c>
      <c r="P33" s="265">
        <f t="shared" si="1"/>
        <v>0</v>
      </c>
      <c r="Q33" s="265">
        <f t="shared" si="1"/>
        <v>0</v>
      </c>
      <c r="R33" s="265">
        <f t="shared" si="1"/>
        <v>0</v>
      </c>
      <c r="S33" s="265">
        <f t="shared" si="1"/>
        <v>0</v>
      </c>
      <c r="T33" s="231"/>
    </row>
    <row r="34" spans="1:20" ht="54.75" customHeight="1">
      <c r="A34" s="241">
        <f t="shared" si="0"/>
        <v>24</v>
      </c>
      <c r="B34" s="248"/>
      <c r="C34" s="246" t="s">
        <v>31</v>
      </c>
      <c r="D34" s="320">
        <v>1</v>
      </c>
      <c r="E34" s="321"/>
      <c r="F34" s="321"/>
      <c r="G34" s="321"/>
      <c r="H34" s="323" t="s">
        <v>472</v>
      </c>
      <c r="I34" s="324"/>
      <c r="J34" s="324"/>
      <c r="K34" s="324"/>
      <c r="L34" s="324"/>
      <c r="M34" s="324"/>
      <c r="N34" s="261"/>
      <c r="O34" s="261"/>
      <c r="P34" s="259" t="e">
        <f>P33/O33/P$14*10000</f>
        <v>#DIV/0!</v>
      </c>
      <c r="Q34" s="259" t="e">
        <f>Q33/P33/Q$14*10000</f>
        <v>#DIV/0!</v>
      </c>
      <c r="R34" s="259" t="e">
        <f>R33/Q33/R$14*10000</f>
        <v>#DIV/0!</v>
      </c>
      <c r="S34" s="259" t="e">
        <f>S33/R33/S$14*10000</f>
        <v>#DIV/0!</v>
      </c>
      <c r="T34" s="231"/>
    </row>
    <row r="35" spans="1:20" ht="33.75" customHeight="1">
      <c r="A35" s="241">
        <f t="shared" si="0"/>
        <v>25</v>
      </c>
      <c r="B35" s="249" t="s">
        <v>37</v>
      </c>
      <c r="C35" s="247" t="s">
        <v>689</v>
      </c>
      <c r="D35" s="320">
        <v>1</v>
      </c>
      <c r="E35" s="321"/>
      <c r="F35" s="321"/>
      <c r="G35" s="321"/>
      <c r="H35" s="323" t="s">
        <v>473</v>
      </c>
      <c r="I35" s="324"/>
      <c r="J35" s="324"/>
      <c r="K35" s="324"/>
      <c r="L35" s="324"/>
      <c r="M35" s="324"/>
      <c r="N35" s="261"/>
      <c r="O35" s="261"/>
      <c r="P35" s="266"/>
      <c r="Q35" s="266"/>
      <c r="R35" s="266"/>
      <c r="S35" s="266"/>
      <c r="T35" s="231"/>
    </row>
    <row r="36" spans="1:20" ht="54" customHeight="1">
      <c r="A36" s="241">
        <f t="shared" si="0"/>
        <v>26</v>
      </c>
      <c r="B36" s="249"/>
      <c r="C36" s="246" t="s">
        <v>31</v>
      </c>
      <c r="D36" s="320">
        <v>1</v>
      </c>
      <c r="E36" s="321"/>
      <c r="F36" s="321"/>
      <c r="G36" s="321"/>
      <c r="H36" s="323" t="s">
        <v>472</v>
      </c>
      <c r="I36" s="324"/>
      <c r="J36" s="324"/>
      <c r="K36" s="324"/>
      <c r="L36" s="324"/>
      <c r="M36" s="324"/>
      <c r="N36" s="261"/>
      <c r="O36" s="261"/>
      <c r="P36" s="259" t="e">
        <f>P35/O35/P$14*10000</f>
        <v>#DIV/0!</v>
      </c>
      <c r="Q36" s="259" t="e">
        <f>Q35/P35/Q$14*10000</f>
        <v>#DIV/0!</v>
      </c>
      <c r="R36" s="259" t="e">
        <f>R35/Q35/R$14*10000</f>
        <v>#DIV/0!</v>
      </c>
      <c r="S36" s="259" t="e">
        <f>S35/R35/S$14*10000</f>
        <v>#DIV/0!</v>
      </c>
      <c r="T36" s="231"/>
    </row>
    <row r="37" spans="1:20" ht="34.5" customHeight="1">
      <c r="A37" s="241">
        <f t="shared" si="0"/>
        <v>27</v>
      </c>
      <c r="B37" s="249" t="s">
        <v>38</v>
      </c>
      <c r="C37" s="247" t="s">
        <v>689</v>
      </c>
      <c r="D37" s="320">
        <v>1</v>
      </c>
      <c r="E37" s="321"/>
      <c r="F37" s="321"/>
      <c r="G37" s="321"/>
      <c r="H37" s="323" t="s">
        <v>473</v>
      </c>
      <c r="I37" s="324"/>
      <c r="J37" s="324"/>
      <c r="K37" s="324"/>
      <c r="L37" s="324"/>
      <c r="M37" s="324"/>
      <c r="N37" s="261"/>
      <c r="O37" s="261"/>
      <c r="P37" s="266"/>
      <c r="Q37" s="266"/>
      <c r="R37" s="266"/>
      <c r="S37" s="266"/>
      <c r="T37" s="230"/>
    </row>
    <row r="38" spans="1:20" ht="54.75" customHeight="1">
      <c r="A38" s="241">
        <f t="shared" si="0"/>
        <v>28</v>
      </c>
      <c r="B38" s="249"/>
      <c r="C38" s="246" t="s">
        <v>31</v>
      </c>
      <c r="D38" s="320">
        <v>1</v>
      </c>
      <c r="E38" s="321"/>
      <c r="F38" s="321"/>
      <c r="G38" s="321"/>
      <c r="H38" s="323" t="s">
        <v>472</v>
      </c>
      <c r="I38" s="324"/>
      <c r="J38" s="324"/>
      <c r="K38" s="324"/>
      <c r="L38" s="324"/>
      <c r="M38" s="324"/>
      <c r="N38" s="261"/>
      <c r="O38" s="261"/>
      <c r="P38" s="259" t="e">
        <f>P37/O37/P$14*10000</f>
        <v>#DIV/0!</v>
      </c>
      <c r="Q38" s="259" t="e">
        <f>Q37/P37/Q$14*10000</f>
        <v>#DIV/0!</v>
      </c>
      <c r="R38" s="259" t="e">
        <f>R37/Q37/R$14*10000</f>
        <v>#DIV/0!</v>
      </c>
      <c r="S38" s="259" t="e">
        <f>S37/R37/S$14*10000</f>
        <v>#DIV/0!</v>
      </c>
      <c r="T38" s="230"/>
    </row>
    <row r="39" spans="1:20" ht="32.25" customHeight="1">
      <c r="A39" s="241">
        <f t="shared" si="0"/>
        <v>29</v>
      </c>
      <c r="B39" s="248" t="s">
        <v>14</v>
      </c>
      <c r="C39" s="247" t="s">
        <v>689</v>
      </c>
      <c r="D39" s="320">
        <v>1</v>
      </c>
      <c r="E39" s="321"/>
      <c r="F39" s="321"/>
      <c r="G39" s="321"/>
      <c r="H39" s="323" t="s">
        <v>473</v>
      </c>
      <c r="I39" s="324"/>
      <c r="J39" s="324"/>
      <c r="K39" s="324"/>
      <c r="L39" s="324"/>
      <c r="M39" s="324"/>
      <c r="N39" s="259">
        <f>N41+N43+N45+N47+N49+N51+N53+N55+N57+N59+N61+N63+N65+N67</f>
        <v>0</v>
      </c>
      <c r="O39" s="259">
        <f>O41+O43+O45+O47+O49+O51+O53+O55+O57+O59+O61+O63+O65+O67</f>
        <v>0</v>
      </c>
      <c r="P39" s="259">
        <f>P41+P43+P45+P47+P49+P51+P53+P55+P57+P59+P61+P63+P65+P67</f>
        <v>0</v>
      </c>
      <c r="Q39" s="259">
        <v>20.4</v>
      </c>
      <c r="R39" s="259">
        <v>21.3</v>
      </c>
      <c r="S39" s="259">
        <v>22.6</v>
      </c>
      <c r="T39" s="230"/>
    </row>
    <row r="40" spans="1:20" ht="54" customHeight="1">
      <c r="A40" s="241">
        <f t="shared" si="0"/>
        <v>30</v>
      </c>
      <c r="B40" s="248"/>
      <c r="C40" s="246" t="s">
        <v>31</v>
      </c>
      <c r="D40" s="320">
        <v>1</v>
      </c>
      <c r="E40" s="321"/>
      <c r="F40" s="321"/>
      <c r="G40" s="321"/>
      <c r="H40" s="323" t="s">
        <v>472</v>
      </c>
      <c r="I40" s="324"/>
      <c r="J40" s="324"/>
      <c r="K40" s="324"/>
      <c r="L40" s="324"/>
      <c r="M40" s="324"/>
      <c r="N40" s="326"/>
      <c r="O40" s="261"/>
      <c r="P40" s="259" t="e">
        <f>P39/O39/P$14*10000</f>
        <v>#DIV/0!</v>
      </c>
      <c r="Q40" s="259" t="e">
        <f>Q39/P39/Q$14*10000</f>
        <v>#DIV/0!</v>
      </c>
      <c r="R40" s="259">
        <f>R39/Q39/R$14*10000</f>
        <v>99.91556431184915</v>
      </c>
      <c r="S40" s="259">
        <f>S39/R39/S$14*10000</f>
        <v>101.8265704270408</v>
      </c>
      <c r="T40" s="230"/>
    </row>
    <row r="41" spans="1:20" ht="36.75" customHeight="1">
      <c r="A41" s="241">
        <f t="shared" si="0"/>
        <v>31</v>
      </c>
      <c r="B41" s="249" t="s">
        <v>39</v>
      </c>
      <c r="C41" s="247" t="s">
        <v>689</v>
      </c>
      <c r="D41" s="320">
        <v>1</v>
      </c>
      <c r="E41" s="321"/>
      <c r="F41" s="321"/>
      <c r="G41" s="321"/>
      <c r="H41" s="323" t="s">
        <v>473</v>
      </c>
      <c r="I41" s="324"/>
      <c r="J41" s="324"/>
      <c r="K41" s="324"/>
      <c r="L41" s="324"/>
      <c r="M41" s="324"/>
      <c r="N41" s="261"/>
      <c r="O41" s="261"/>
      <c r="P41" s="266"/>
      <c r="Q41" s="266">
        <v>115.6</v>
      </c>
      <c r="R41" s="266">
        <v>125.2</v>
      </c>
      <c r="S41" s="266">
        <v>135.8</v>
      </c>
      <c r="T41" s="230"/>
    </row>
    <row r="42" spans="1:20" ht="54.75" customHeight="1">
      <c r="A42" s="241">
        <f t="shared" si="0"/>
        <v>32</v>
      </c>
      <c r="B42" s="249"/>
      <c r="C42" s="246" t="s">
        <v>31</v>
      </c>
      <c r="D42" s="320">
        <v>1</v>
      </c>
      <c r="E42" s="321"/>
      <c r="F42" s="321"/>
      <c r="G42" s="321"/>
      <c r="H42" s="323" t="s">
        <v>472</v>
      </c>
      <c r="I42" s="324"/>
      <c r="J42" s="324"/>
      <c r="K42" s="324"/>
      <c r="L42" s="324"/>
      <c r="M42" s="324"/>
      <c r="N42" s="261"/>
      <c r="O42" s="261"/>
      <c r="P42" s="259" t="e">
        <f>P41/O41/P$14*10000</f>
        <v>#DIV/0!</v>
      </c>
      <c r="Q42" s="259" t="e">
        <f>Q41/P41/Q$14*10000</f>
        <v>#DIV/0!</v>
      </c>
      <c r="R42" s="259">
        <f>R41/Q41/R$14*10000</f>
        <v>103.64066820085762</v>
      </c>
      <c r="S42" s="259">
        <f>S41/R41/S$14*10000</f>
        <v>104.09448529186317</v>
      </c>
      <c r="T42" s="230"/>
    </row>
    <row r="43" spans="1:20" ht="36.75" customHeight="1">
      <c r="A43" s="241">
        <f t="shared" si="0"/>
        <v>33</v>
      </c>
      <c r="B43" s="249" t="s">
        <v>40</v>
      </c>
      <c r="C43" s="247" t="s">
        <v>689</v>
      </c>
      <c r="D43" s="320">
        <v>1</v>
      </c>
      <c r="E43" s="321"/>
      <c r="F43" s="321"/>
      <c r="G43" s="321"/>
      <c r="H43" s="323" t="s">
        <v>473</v>
      </c>
      <c r="I43" s="324"/>
      <c r="J43" s="324"/>
      <c r="K43" s="324"/>
      <c r="L43" s="324"/>
      <c r="M43" s="324"/>
      <c r="N43" s="261"/>
      <c r="O43" s="261"/>
      <c r="P43" s="266"/>
      <c r="Q43" s="266"/>
      <c r="R43" s="266"/>
      <c r="S43" s="266"/>
      <c r="T43" s="230"/>
    </row>
    <row r="44" spans="1:20" ht="57" customHeight="1">
      <c r="A44" s="241">
        <f t="shared" si="0"/>
        <v>34</v>
      </c>
      <c r="B44" s="249"/>
      <c r="C44" s="246" t="s">
        <v>31</v>
      </c>
      <c r="D44" s="320">
        <v>1</v>
      </c>
      <c r="E44" s="321"/>
      <c r="F44" s="321"/>
      <c r="G44" s="321"/>
      <c r="H44" s="323" t="s">
        <v>472</v>
      </c>
      <c r="I44" s="324"/>
      <c r="J44" s="324"/>
      <c r="K44" s="324"/>
      <c r="L44" s="324"/>
      <c r="M44" s="324"/>
      <c r="N44" s="261"/>
      <c r="O44" s="261"/>
      <c r="P44" s="259" t="e">
        <f>P43/O43/P$14*10000</f>
        <v>#DIV/0!</v>
      </c>
      <c r="Q44" s="259" t="e">
        <f>Q43/P43/Q$14*10000</f>
        <v>#DIV/0!</v>
      </c>
      <c r="R44" s="259" t="e">
        <f>R43/Q43/R$14*10000</f>
        <v>#DIV/0!</v>
      </c>
      <c r="S44" s="259" t="e">
        <f>S43/R43/S$14*10000</f>
        <v>#DIV/0!</v>
      </c>
      <c r="T44" s="230"/>
    </row>
    <row r="45" spans="1:20" ht="36" customHeight="1">
      <c r="A45" s="241">
        <f t="shared" si="0"/>
        <v>35</v>
      </c>
      <c r="B45" s="249" t="s">
        <v>41</v>
      </c>
      <c r="C45" s="247" t="s">
        <v>689</v>
      </c>
      <c r="D45" s="320">
        <v>1</v>
      </c>
      <c r="E45" s="321"/>
      <c r="F45" s="321"/>
      <c r="G45" s="321"/>
      <c r="H45" s="323" t="s">
        <v>473</v>
      </c>
      <c r="I45" s="324"/>
      <c r="J45" s="324"/>
      <c r="K45" s="324"/>
      <c r="L45" s="324"/>
      <c r="M45" s="324"/>
      <c r="N45" s="261"/>
      <c r="O45" s="261"/>
      <c r="P45" s="266"/>
      <c r="Q45" s="266"/>
      <c r="R45" s="266"/>
      <c r="S45" s="266"/>
      <c r="T45" s="230"/>
    </row>
    <row r="46" spans="1:20" ht="54" customHeight="1">
      <c r="A46" s="241">
        <f t="shared" si="0"/>
        <v>36</v>
      </c>
      <c r="B46" s="249"/>
      <c r="C46" s="246" t="s">
        <v>31</v>
      </c>
      <c r="D46" s="320">
        <v>1</v>
      </c>
      <c r="E46" s="321"/>
      <c r="F46" s="321"/>
      <c r="G46" s="321"/>
      <c r="H46" s="323" t="s">
        <v>472</v>
      </c>
      <c r="I46" s="324"/>
      <c r="J46" s="324"/>
      <c r="K46" s="324"/>
      <c r="L46" s="324"/>
      <c r="M46" s="324"/>
      <c r="N46" s="261"/>
      <c r="O46" s="261"/>
      <c r="P46" s="259" t="e">
        <f>P45/O45/P$14*10000</f>
        <v>#DIV/0!</v>
      </c>
      <c r="Q46" s="259" t="e">
        <f>Q45/P45/Q$14*10000</f>
        <v>#DIV/0!</v>
      </c>
      <c r="R46" s="259" t="e">
        <f>R45/Q45/R$14*10000</f>
        <v>#DIV/0!</v>
      </c>
      <c r="S46" s="259" t="e">
        <f>S45/R45/S$14*10000</f>
        <v>#DIV/0!</v>
      </c>
      <c r="T46" s="230"/>
    </row>
    <row r="47" spans="1:20" ht="34.5" customHeight="1">
      <c r="A47" s="241">
        <f t="shared" si="0"/>
        <v>37</v>
      </c>
      <c r="B47" s="249" t="s">
        <v>42</v>
      </c>
      <c r="C47" s="247" t="s">
        <v>689</v>
      </c>
      <c r="D47" s="320">
        <v>1</v>
      </c>
      <c r="E47" s="321"/>
      <c r="F47" s="321"/>
      <c r="G47" s="321"/>
      <c r="H47" s="323" t="s">
        <v>473</v>
      </c>
      <c r="I47" s="324"/>
      <c r="J47" s="324"/>
      <c r="K47" s="324"/>
      <c r="L47" s="324"/>
      <c r="M47" s="324"/>
      <c r="N47" s="261"/>
      <c r="O47" s="261"/>
      <c r="P47" s="266"/>
      <c r="Q47" s="266"/>
      <c r="R47" s="266"/>
      <c r="S47" s="266"/>
      <c r="T47" s="230"/>
    </row>
    <row r="48" spans="1:20" ht="53.25" customHeight="1">
      <c r="A48" s="241">
        <f t="shared" si="0"/>
        <v>38</v>
      </c>
      <c r="B48" s="249"/>
      <c r="C48" s="246" t="s">
        <v>31</v>
      </c>
      <c r="D48" s="320">
        <v>1</v>
      </c>
      <c r="E48" s="321"/>
      <c r="F48" s="321"/>
      <c r="G48" s="321"/>
      <c r="H48" s="323" t="s">
        <v>472</v>
      </c>
      <c r="I48" s="324"/>
      <c r="J48" s="324"/>
      <c r="K48" s="324"/>
      <c r="L48" s="324"/>
      <c r="M48" s="324"/>
      <c r="N48" s="261"/>
      <c r="O48" s="261"/>
      <c r="P48" s="259" t="e">
        <f>P47/O47/P$14*10000</f>
        <v>#DIV/0!</v>
      </c>
      <c r="Q48" s="259" t="e">
        <f>Q47/P47/Q$14*10000</f>
        <v>#DIV/0!</v>
      </c>
      <c r="R48" s="259" t="e">
        <f>R47/Q47/R$14*10000</f>
        <v>#DIV/0!</v>
      </c>
      <c r="S48" s="259" t="e">
        <f>S47/R47/S$14*10000</f>
        <v>#DIV/0!</v>
      </c>
      <c r="T48" s="230"/>
    </row>
    <row r="49" spans="1:20" ht="47.25" customHeight="1">
      <c r="A49" s="241">
        <f t="shared" si="0"/>
        <v>39</v>
      </c>
      <c r="B49" s="249" t="s">
        <v>46</v>
      </c>
      <c r="C49" s="246" t="s">
        <v>689</v>
      </c>
      <c r="D49" s="320">
        <v>1</v>
      </c>
      <c r="E49" s="321"/>
      <c r="F49" s="321"/>
      <c r="G49" s="321"/>
      <c r="H49" s="323" t="s">
        <v>473</v>
      </c>
      <c r="I49" s="324"/>
      <c r="J49" s="324"/>
      <c r="K49" s="324"/>
      <c r="L49" s="324"/>
      <c r="M49" s="324"/>
      <c r="N49" s="261"/>
      <c r="O49" s="261"/>
      <c r="P49" s="266"/>
      <c r="Q49" s="266"/>
      <c r="R49" s="266"/>
      <c r="S49" s="266"/>
      <c r="T49" s="230"/>
    </row>
    <row r="50" spans="1:20" ht="54.75" customHeight="1">
      <c r="A50" s="241">
        <f t="shared" si="0"/>
        <v>40</v>
      </c>
      <c r="B50" s="249"/>
      <c r="C50" s="246" t="s">
        <v>31</v>
      </c>
      <c r="D50" s="320">
        <v>1</v>
      </c>
      <c r="E50" s="321"/>
      <c r="F50" s="321"/>
      <c r="G50" s="321"/>
      <c r="H50" s="323" t="s">
        <v>472</v>
      </c>
      <c r="I50" s="324"/>
      <c r="J50" s="324"/>
      <c r="K50" s="324"/>
      <c r="L50" s="324"/>
      <c r="M50" s="324"/>
      <c r="N50" s="261"/>
      <c r="O50" s="261"/>
      <c r="P50" s="259" t="e">
        <f>P49/O49/P$14*10000</f>
        <v>#DIV/0!</v>
      </c>
      <c r="Q50" s="259" t="e">
        <f>Q49/P49/Q$14*10000</f>
        <v>#DIV/0!</v>
      </c>
      <c r="R50" s="259" t="e">
        <f>R49/Q49/R$14*10000</f>
        <v>#DIV/0!</v>
      </c>
      <c r="S50" s="259" t="e">
        <f>S49/R49/S$14*10000</f>
        <v>#DIV/0!</v>
      </c>
      <c r="T50" s="230"/>
    </row>
    <row r="51" spans="1:20" ht="33" customHeight="1">
      <c r="A51" s="241">
        <f t="shared" si="0"/>
        <v>41</v>
      </c>
      <c r="B51" s="249" t="s">
        <v>47</v>
      </c>
      <c r="C51" s="247" t="s">
        <v>689</v>
      </c>
      <c r="D51" s="320">
        <v>1</v>
      </c>
      <c r="E51" s="321"/>
      <c r="F51" s="321"/>
      <c r="G51" s="321"/>
      <c r="H51" s="323" t="s">
        <v>473</v>
      </c>
      <c r="I51" s="324"/>
      <c r="J51" s="324"/>
      <c r="K51" s="324"/>
      <c r="L51" s="324"/>
      <c r="M51" s="324"/>
      <c r="N51" s="261"/>
      <c r="O51" s="261"/>
      <c r="P51" s="266"/>
      <c r="Q51" s="266"/>
      <c r="R51" s="266"/>
      <c r="S51" s="266"/>
      <c r="T51" s="230"/>
    </row>
    <row r="52" spans="1:20" ht="56.25" customHeight="1">
      <c r="A52" s="241">
        <f t="shared" si="0"/>
        <v>42</v>
      </c>
      <c r="B52" s="249"/>
      <c r="C52" s="246" t="s">
        <v>31</v>
      </c>
      <c r="D52" s="320">
        <v>1</v>
      </c>
      <c r="E52" s="321"/>
      <c r="F52" s="321"/>
      <c r="G52" s="321"/>
      <c r="H52" s="323" t="s">
        <v>472</v>
      </c>
      <c r="I52" s="324"/>
      <c r="J52" s="324"/>
      <c r="K52" s="324"/>
      <c r="L52" s="324"/>
      <c r="M52" s="324"/>
      <c r="N52" s="261"/>
      <c r="O52" s="261"/>
      <c r="P52" s="259" t="e">
        <f>P51/O51/P$14*10000</f>
        <v>#DIV/0!</v>
      </c>
      <c r="Q52" s="259" t="e">
        <f>Q51/P51/Q$14*10000</f>
        <v>#DIV/0!</v>
      </c>
      <c r="R52" s="259" t="e">
        <f>R51/Q51/R$14*10000</f>
        <v>#DIV/0!</v>
      </c>
      <c r="S52" s="259" t="e">
        <f>S51/R51/S$14*10000</f>
        <v>#DIV/0!</v>
      </c>
      <c r="T52" s="230"/>
    </row>
    <row r="53" spans="1:20" ht="33.75" customHeight="1">
      <c r="A53" s="241">
        <f t="shared" si="0"/>
        <v>43</v>
      </c>
      <c r="B53" s="249" t="s">
        <v>48</v>
      </c>
      <c r="C53" s="247" t="s">
        <v>689</v>
      </c>
      <c r="D53" s="320">
        <v>1</v>
      </c>
      <c r="E53" s="321"/>
      <c r="F53" s="321"/>
      <c r="G53" s="321"/>
      <c r="H53" s="323" t="s">
        <v>473</v>
      </c>
      <c r="I53" s="324"/>
      <c r="J53" s="324"/>
      <c r="K53" s="324"/>
      <c r="L53" s="324"/>
      <c r="M53" s="324"/>
      <c r="N53" s="261"/>
      <c r="O53" s="261"/>
      <c r="P53" s="266"/>
      <c r="Q53" s="266"/>
      <c r="R53" s="266"/>
      <c r="S53" s="266"/>
      <c r="T53" s="230"/>
    </row>
    <row r="54" spans="1:20" ht="54" customHeight="1">
      <c r="A54" s="241">
        <f t="shared" si="0"/>
        <v>44</v>
      </c>
      <c r="B54" s="249"/>
      <c r="C54" s="246" t="s">
        <v>31</v>
      </c>
      <c r="D54" s="320">
        <v>1</v>
      </c>
      <c r="E54" s="321"/>
      <c r="F54" s="321"/>
      <c r="G54" s="321"/>
      <c r="H54" s="323" t="s">
        <v>472</v>
      </c>
      <c r="I54" s="324"/>
      <c r="J54" s="324"/>
      <c r="K54" s="324"/>
      <c r="L54" s="324"/>
      <c r="M54" s="324"/>
      <c r="N54" s="261"/>
      <c r="O54" s="261"/>
      <c r="P54" s="259" t="e">
        <f>P53/O53/P$14*10000</f>
        <v>#DIV/0!</v>
      </c>
      <c r="Q54" s="259" t="e">
        <f>Q53/P53/Q$14*10000</f>
        <v>#DIV/0!</v>
      </c>
      <c r="R54" s="259" t="e">
        <f>R53/Q53/R$14*10000</f>
        <v>#DIV/0!</v>
      </c>
      <c r="S54" s="259" t="e">
        <f>S53/R53/S$14*10000</f>
        <v>#DIV/0!</v>
      </c>
      <c r="T54" s="230"/>
    </row>
    <row r="55" spans="1:20" ht="35.25" customHeight="1">
      <c r="A55" s="241">
        <f t="shared" si="0"/>
        <v>45</v>
      </c>
      <c r="B55" s="249" t="s">
        <v>49</v>
      </c>
      <c r="C55" s="247" t="s">
        <v>689</v>
      </c>
      <c r="D55" s="320">
        <v>1</v>
      </c>
      <c r="E55" s="321"/>
      <c r="F55" s="321"/>
      <c r="G55" s="321"/>
      <c r="H55" s="323" t="s">
        <v>473</v>
      </c>
      <c r="I55" s="324"/>
      <c r="J55" s="324"/>
      <c r="K55" s="324"/>
      <c r="L55" s="324"/>
      <c r="M55" s="324"/>
      <c r="N55" s="261"/>
      <c r="O55" s="261"/>
      <c r="P55" s="266"/>
      <c r="Q55" s="266"/>
      <c r="R55" s="266"/>
      <c r="S55" s="266"/>
      <c r="T55" s="230"/>
    </row>
    <row r="56" spans="1:20" ht="55.5" customHeight="1">
      <c r="A56" s="241">
        <f t="shared" si="0"/>
        <v>46</v>
      </c>
      <c r="B56" s="249"/>
      <c r="C56" s="246" t="s">
        <v>31</v>
      </c>
      <c r="D56" s="320">
        <v>1</v>
      </c>
      <c r="E56" s="321"/>
      <c r="F56" s="321"/>
      <c r="G56" s="321"/>
      <c r="H56" s="323" t="s">
        <v>472</v>
      </c>
      <c r="I56" s="324"/>
      <c r="J56" s="324"/>
      <c r="K56" s="324"/>
      <c r="L56" s="324"/>
      <c r="M56" s="324"/>
      <c r="N56" s="261"/>
      <c r="O56" s="261"/>
      <c r="P56" s="259" t="e">
        <f>P55/O55/P$14*10000</f>
        <v>#DIV/0!</v>
      </c>
      <c r="Q56" s="259" t="e">
        <f>Q55/P55/Q$14*10000</f>
        <v>#DIV/0!</v>
      </c>
      <c r="R56" s="259" t="e">
        <f>R55/Q55/R$14*10000</f>
        <v>#DIV/0!</v>
      </c>
      <c r="S56" s="259" t="e">
        <f>S55/R55/S$14*10000</f>
        <v>#DIV/0!</v>
      </c>
      <c r="T56" s="230"/>
    </row>
    <row r="57" spans="1:20" ht="33.75" customHeight="1">
      <c r="A57" s="241">
        <f t="shared" si="0"/>
        <v>47</v>
      </c>
      <c r="B57" s="249" t="s">
        <v>50</v>
      </c>
      <c r="C57" s="247" t="s">
        <v>689</v>
      </c>
      <c r="D57" s="320">
        <v>1</v>
      </c>
      <c r="E57" s="321"/>
      <c r="F57" s="321"/>
      <c r="G57" s="321"/>
      <c r="H57" s="323" t="s">
        <v>473</v>
      </c>
      <c r="I57" s="324"/>
      <c r="J57" s="324"/>
      <c r="K57" s="324"/>
      <c r="L57" s="324"/>
      <c r="M57" s="324"/>
      <c r="N57" s="261"/>
      <c r="O57" s="261"/>
      <c r="P57" s="266"/>
      <c r="Q57" s="266"/>
      <c r="R57" s="266"/>
      <c r="S57" s="266"/>
      <c r="T57" s="230"/>
    </row>
    <row r="58" spans="1:20" ht="50.25" customHeight="1">
      <c r="A58" s="241">
        <f t="shared" si="0"/>
        <v>48</v>
      </c>
      <c r="B58" s="249"/>
      <c r="C58" s="246" t="s">
        <v>31</v>
      </c>
      <c r="D58" s="320">
        <v>1</v>
      </c>
      <c r="E58" s="321"/>
      <c r="F58" s="321"/>
      <c r="G58" s="321"/>
      <c r="H58" s="323" t="s">
        <v>472</v>
      </c>
      <c r="I58" s="324"/>
      <c r="J58" s="324"/>
      <c r="K58" s="324"/>
      <c r="L58" s="324"/>
      <c r="M58" s="324"/>
      <c r="N58" s="261"/>
      <c r="O58" s="261"/>
      <c r="P58" s="259" t="e">
        <f>P57/O57/P$14*10000</f>
        <v>#DIV/0!</v>
      </c>
      <c r="Q58" s="259" t="e">
        <f>Q57/P57/Q$14*10000</f>
        <v>#DIV/0!</v>
      </c>
      <c r="R58" s="259" t="e">
        <f>R57/Q57/R$14*10000</f>
        <v>#DIV/0!</v>
      </c>
      <c r="S58" s="259" t="e">
        <f>S57/R57/S$14*10000</f>
        <v>#DIV/0!</v>
      </c>
      <c r="T58" s="230"/>
    </row>
    <row r="59" spans="1:20" ht="55.5" customHeight="1">
      <c r="A59" s="241">
        <f t="shared" si="0"/>
        <v>49</v>
      </c>
      <c r="B59" s="249" t="s">
        <v>51</v>
      </c>
      <c r="C59" s="246" t="s">
        <v>689</v>
      </c>
      <c r="D59" s="320">
        <v>1</v>
      </c>
      <c r="E59" s="321"/>
      <c r="F59" s="321"/>
      <c r="G59" s="321"/>
      <c r="H59" s="323" t="s">
        <v>473</v>
      </c>
      <c r="I59" s="324"/>
      <c r="J59" s="324"/>
      <c r="K59" s="324"/>
      <c r="L59" s="324"/>
      <c r="M59" s="324"/>
      <c r="N59" s="326"/>
      <c r="O59" s="326"/>
      <c r="P59" s="328"/>
      <c r="Q59" s="328"/>
      <c r="R59" s="328"/>
      <c r="S59" s="328"/>
      <c r="T59" s="230"/>
    </row>
    <row r="60" spans="1:20" ht="56.25" customHeight="1">
      <c r="A60" s="241">
        <f t="shared" si="0"/>
        <v>50</v>
      </c>
      <c r="B60" s="249"/>
      <c r="C60" s="246" t="s">
        <v>31</v>
      </c>
      <c r="D60" s="320">
        <v>1</v>
      </c>
      <c r="E60" s="321"/>
      <c r="F60" s="321"/>
      <c r="G60" s="321"/>
      <c r="H60" s="323" t="s">
        <v>472</v>
      </c>
      <c r="I60" s="324"/>
      <c r="J60" s="324"/>
      <c r="K60" s="324"/>
      <c r="L60" s="324"/>
      <c r="M60" s="324"/>
      <c r="N60" s="261"/>
      <c r="O60" s="261"/>
      <c r="P60" s="259" t="e">
        <f>P59/O59/P$14*10000</f>
        <v>#DIV/0!</v>
      </c>
      <c r="Q60" s="259" t="e">
        <f>Q59/P59/Q$14*10000</f>
        <v>#DIV/0!</v>
      </c>
      <c r="R60" s="259" t="e">
        <f>R59/Q59/R$14*10000</f>
        <v>#DIV/0!</v>
      </c>
      <c r="S60" s="259" t="e">
        <f>S59/R59/S$14*10000</f>
        <v>#DIV/0!</v>
      </c>
      <c r="T60" s="230"/>
    </row>
    <row r="61" spans="1:20" ht="35.25" customHeight="1">
      <c r="A61" s="241">
        <f t="shared" si="0"/>
        <v>51</v>
      </c>
      <c r="B61" s="249" t="s">
        <v>52</v>
      </c>
      <c r="C61" s="247" t="s">
        <v>689</v>
      </c>
      <c r="D61" s="320">
        <v>1</v>
      </c>
      <c r="E61" s="321"/>
      <c r="F61" s="321"/>
      <c r="G61" s="321"/>
      <c r="H61" s="323" t="s">
        <v>473</v>
      </c>
      <c r="I61" s="324"/>
      <c r="J61" s="324"/>
      <c r="K61" s="324"/>
      <c r="L61" s="324"/>
      <c r="M61" s="324"/>
      <c r="N61" s="261"/>
      <c r="O61" s="261"/>
      <c r="P61" s="266"/>
      <c r="Q61" s="266"/>
      <c r="R61" s="266"/>
      <c r="S61" s="266"/>
      <c r="T61" s="230"/>
    </row>
    <row r="62" spans="1:20" ht="54" customHeight="1">
      <c r="A62" s="241">
        <f t="shared" si="0"/>
        <v>52</v>
      </c>
      <c r="B62" s="249"/>
      <c r="C62" s="246" t="s">
        <v>31</v>
      </c>
      <c r="D62" s="320">
        <v>1</v>
      </c>
      <c r="E62" s="321"/>
      <c r="F62" s="321"/>
      <c r="G62" s="321"/>
      <c r="H62" s="323" t="s">
        <v>472</v>
      </c>
      <c r="I62" s="324"/>
      <c r="J62" s="324"/>
      <c r="K62" s="324"/>
      <c r="L62" s="324"/>
      <c r="M62" s="324"/>
      <c r="N62" s="261"/>
      <c r="O62" s="261"/>
      <c r="P62" s="259" t="e">
        <f>P61/O61/P$14*10000</f>
        <v>#DIV/0!</v>
      </c>
      <c r="Q62" s="259" t="e">
        <f>Q61/P61/Q$14*10000</f>
        <v>#DIV/0!</v>
      </c>
      <c r="R62" s="259" t="e">
        <f>R61/Q61/R$14*10000</f>
        <v>#DIV/0!</v>
      </c>
      <c r="S62" s="259" t="e">
        <f>S61/R61/S$14*10000</f>
        <v>#DIV/0!</v>
      </c>
      <c r="T62" s="230"/>
    </row>
    <row r="63" spans="1:20" ht="54.75" customHeight="1">
      <c r="A63" s="241">
        <f t="shared" si="0"/>
        <v>53</v>
      </c>
      <c r="B63" s="249" t="s">
        <v>53</v>
      </c>
      <c r="C63" s="246" t="s">
        <v>689</v>
      </c>
      <c r="D63" s="320">
        <v>1</v>
      </c>
      <c r="E63" s="321"/>
      <c r="F63" s="321"/>
      <c r="G63" s="321"/>
      <c r="H63" s="323" t="s">
        <v>473</v>
      </c>
      <c r="I63" s="324"/>
      <c r="J63" s="324"/>
      <c r="K63" s="324"/>
      <c r="L63" s="324"/>
      <c r="M63" s="324"/>
      <c r="N63" s="261"/>
      <c r="O63" s="261"/>
      <c r="P63" s="266"/>
      <c r="Q63" s="266"/>
      <c r="R63" s="266"/>
      <c r="S63" s="266"/>
      <c r="T63" s="230"/>
    </row>
    <row r="64" spans="1:20" ht="60" customHeight="1">
      <c r="A64" s="241">
        <f t="shared" si="0"/>
        <v>54</v>
      </c>
      <c r="B64" s="249"/>
      <c r="C64" s="246" t="s">
        <v>31</v>
      </c>
      <c r="D64" s="320">
        <v>1</v>
      </c>
      <c r="E64" s="321"/>
      <c r="F64" s="321"/>
      <c r="G64" s="321"/>
      <c r="H64" s="323" t="s">
        <v>472</v>
      </c>
      <c r="I64" s="324"/>
      <c r="J64" s="324"/>
      <c r="K64" s="324"/>
      <c r="L64" s="324"/>
      <c r="M64" s="324"/>
      <c r="N64" s="261"/>
      <c r="O64" s="261"/>
      <c r="P64" s="259" t="e">
        <f>P63/O63/P$14*10000</f>
        <v>#DIV/0!</v>
      </c>
      <c r="Q64" s="259" t="e">
        <f>Q63/P63/Q$14*10000</f>
        <v>#DIV/0!</v>
      </c>
      <c r="R64" s="259" t="e">
        <f>R63/Q63/R$14*10000</f>
        <v>#DIV/0!</v>
      </c>
      <c r="S64" s="259" t="e">
        <f>S63/R63/S$14*10000</f>
        <v>#DIV/0!</v>
      </c>
      <c r="T64" s="230"/>
    </row>
    <row r="65" spans="1:20" ht="39" customHeight="1">
      <c r="A65" s="241">
        <f t="shared" si="0"/>
        <v>55</v>
      </c>
      <c r="B65" s="249" t="s">
        <v>54</v>
      </c>
      <c r="C65" s="247" t="s">
        <v>689</v>
      </c>
      <c r="D65" s="320">
        <v>1</v>
      </c>
      <c r="E65" s="321"/>
      <c r="F65" s="321"/>
      <c r="G65" s="321"/>
      <c r="H65" s="323" t="s">
        <v>473</v>
      </c>
      <c r="I65" s="324"/>
      <c r="J65" s="324"/>
      <c r="K65" s="324"/>
      <c r="L65" s="324"/>
      <c r="M65" s="324"/>
      <c r="N65" s="261"/>
      <c r="O65" s="261"/>
      <c r="P65" s="266"/>
      <c r="Q65" s="266"/>
      <c r="R65" s="266"/>
      <c r="S65" s="266"/>
      <c r="T65" s="230"/>
    </row>
    <row r="66" spans="1:20" ht="51.75" customHeight="1">
      <c r="A66" s="241">
        <f t="shared" si="0"/>
        <v>56</v>
      </c>
      <c r="B66" s="249"/>
      <c r="C66" s="246" t="s">
        <v>31</v>
      </c>
      <c r="D66" s="320">
        <v>1</v>
      </c>
      <c r="E66" s="321"/>
      <c r="F66" s="321"/>
      <c r="G66" s="321"/>
      <c r="H66" s="323" t="s">
        <v>472</v>
      </c>
      <c r="I66" s="324"/>
      <c r="J66" s="324"/>
      <c r="K66" s="324"/>
      <c r="L66" s="324"/>
      <c r="M66" s="324"/>
      <c r="N66" s="261"/>
      <c r="O66" s="261"/>
      <c r="P66" s="259" t="e">
        <f>P65/O65/P$14*10000</f>
        <v>#DIV/0!</v>
      </c>
      <c r="Q66" s="259" t="e">
        <f>Q65/P65/Q$14*10000</f>
        <v>#DIV/0!</v>
      </c>
      <c r="R66" s="259" t="e">
        <f>R65/Q65/R$14*10000</f>
        <v>#DIV/0!</v>
      </c>
      <c r="S66" s="259" t="e">
        <f>S65/R65/S$14*10000</f>
        <v>#DIV/0!</v>
      </c>
      <c r="T66" s="230"/>
    </row>
    <row r="67" spans="1:20" ht="33.75" customHeight="1">
      <c r="A67" s="241">
        <f t="shared" si="0"/>
        <v>57</v>
      </c>
      <c r="B67" s="249" t="s">
        <v>55</v>
      </c>
      <c r="C67" s="247" t="s">
        <v>689</v>
      </c>
      <c r="D67" s="320">
        <v>1</v>
      </c>
      <c r="E67" s="321"/>
      <c r="F67" s="321"/>
      <c r="G67" s="321"/>
      <c r="H67" s="323" t="s">
        <v>473</v>
      </c>
      <c r="I67" s="324"/>
      <c r="J67" s="324"/>
      <c r="K67" s="324"/>
      <c r="L67" s="324"/>
      <c r="M67" s="324"/>
      <c r="N67" s="261"/>
      <c r="O67" s="261"/>
      <c r="P67" s="266"/>
      <c r="Q67" s="266"/>
      <c r="R67" s="266"/>
      <c r="S67" s="266"/>
      <c r="T67" s="230"/>
    </row>
    <row r="68" spans="1:20" ht="54" customHeight="1">
      <c r="A68" s="241">
        <f t="shared" si="0"/>
        <v>58</v>
      </c>
      <c r="B68" s="249"/>
      <c r="C68" s="246" t="s">
        <v>31</v>
      </c>
      <c r="D68" s="320">
        <v>1</v>
      </c>
      <c r="E68" s="321"/>
      <c r="F68" s="321"/>
      <c r="G68" s="321"/>
      <c r="H68" s="323" t="s">
        <v>472</v>
      </c>
      <c r="I68" s="324"/>
      <c r="J68" s="324"/>
      <c r="K68" s="324"/>
      <c r="L68" s="324"/>
      <c r="M68" s="324"/>
      <c r="N68" s="261"/>
      <c r="O68" s="261"/>
      <c r="P68" s="259" t="e">
        <f>P67/O67/P$14*10000</f>
        <v>#DIV/0!</v>
      </c>
      <c r="Q68" s="259" t="e">
        <f>Q67/P67/Q$14*10000</f>
        <v>#DIV/0!</v>
      </c>
      <c r="R68" s="259" t="e">
        <f>R67/Q67/R$14*10000</f>
        <v>#DIV/0!</v>
      </c>
      <c r="S68" s="259" t="e">
        <f>S67/R67/S$14*10000</f>
        <v>#DIV/0!</v>
      </c>
      <c r="T68" s="230"/>
    </row>
    <row r="69" spans="1:20" ht="33" customHeight="1">
      <c r="A69" s="241">
        <f t="shared" si="0"/>
        <v>59</v>
      </c>
      <c r="B69" s="248" t="s">
        <v>15</v>
      </c>
      <c r="C69" s="247" t="s">
        <v>689</v>
      </c>
      <c r="D69" s="320">
        <v>1</v>
      </c>
      <c r="E69" s="321"/>
      <c r="F69" s="321"/>
      <c r="G69" s="321"/>
      <c r="H69" s="323" t="s">
        <v>473</v>
      </c>
      <c r="I69" s="324"/>
      <c r="J69" s="324"/>
      <c r="K69" s="324"/>
      <c r="L69" s="324"/>
      <c r="M69" s="324"/>
      <c r="N69" s="261">
        <v>15.77</v>
      </c>
      <c r="O69" s="261">
        <v>57.105</v>
      </c>
      <c r="P69" s="266">
        <v>0</v>
      </c>
      <c r="Q69" s="266">
        <v>0</v>
      </c>
      <c r="R69" s="266">
        <v>0</v>
      </c>
      <c r="S69" s="266">
        <v>0</v>
      </c>
      <c r="T69" s="230"/>
    </row>
    <row r="70" spans="1:20" ht="51.75" customHeight="1">
      <c r="A70" s="241">
        <f t="shared" si="0"/>
        <v>60</v>
      </c>
      <c r="B70" s="248"/>
      <c r="C70" s="246" t="s">
        <v>31</v>
      </c>
      <c r="D70" s="320">
        <v>1</v>
      </c>
      <c r="E70" s="321"/>
      <c r="F70" s="321"/>
      <c r="G70" s="321"/>
      <c r="H70" s="323" t="s">
        <v>472</v>
      </c>
      <c r="I70" s="324"/>
      <c r="J70" s="324"/>
      <c r="K70" s="324"/>
      <c r="L70" s="324"/>
      <c r="M70" s="324"/>
      <c r="N70" s="261">
        <v>28.9</v>
      </c>
      <c r="O70" s="261">
        <v>322.5</v>
      </c>
      <c r="P70" s="259">
        <f>P69/O69/P$14*10000</f>
        <v>0</v>
      </c>
      <c r="Q70" s="259" t="e">
        <f>Q69/P69/Q$14*10000</f>
        <v>#DIV/0!</v>
      </c>
      <c r="R70" s="259" t="e">
        <f>R69/Q69/R$14*10000</f>
        <v>#DIV/0!</v>
      </c>
      <c r="S70" s="259" t="e">
        <f>S69/R69/S$14*10000</f>
        <v>#DIV/0!</v>
      </c>
      <c r="T70" s="230"/>
    </row>
    <row r="71" spans="1:20" ht="33" customHeight="1">
      <c r="A71" s="241">
        <f t="shared" si="0"/>
        <v>61</v>
      </c>
      <c r="B71" s="248" t="s">
        <v>16</v>
      </c>
      <c r="C71" s="247" t="s">
        <v>689</v>
      </c>
      <c r="D71" s="320">
        <v>1</v>
      </c>
      <c r="E71" s="321"/>
      <c r="F71" s="321"/>
      <c r="G71" s="321"/>
      <c r="H71" s="323" t="s">
        <v>473</v>
      </c>
      <c r="I71" s="324"/>
      <c r="J71" s="324"/>
      <c r="K71" s="324"/>
      <c r="L71" s="324"/>
      <c r="M71" s="324"/>
      <c r="N71" s="261">
        <v>9.19</v>
      </c>
      <c r="O71" s="326"/>
      <c r="P71" s="266"/>
      <c r="Q71" s="266"/>
      <c r="R71" s="266"/>
      <c r="S71" s="266"/>
      <c r="T71" s="230"/>
    </row>
    <row r="72" spans="1:20" ht="48.75" customHeight="1">
      <c r="A72" s="241">
        <f t="shared" si="0"/>
        <v>62</v>
      </c>
      <c r="B72" s="248"/>
      <c r="C72" s="246" t="s">
        <v>31</v>
      </c>
      <c r="D72" s="320">
        <v>1</v>
      </c>
      <c r="E72" s="321"/>
      <c r="F72" s="321"/>
      <c r="G72" s="321"/>
      <c r="H72" s="323" t="s">
        <v>472</v>
      </c>
      <c r="I72" s="324"/>
      <c r="J72" s="324"/>
      <c r="K72" s="324"/>
      <c r="L72" s="324"/>
      <c r="M72" s="324"/>
      <c r="N72" s="326"/>
      <c r="O72" s="326"/>
      <c r="P72" s="259" t="e">
        <f>P71/O71/P$14*10000</f>
        <v>#DIV/0!</v>
      </c>
      <c r="Q72" s="259" t="e">
        <f>Q71/P71/Q$14*10000</f>
        <v>#DIV/0!</v>
      </c>
      <c r="R72" s="259" t="e">
        <f>R71/Q71/R$14*10000</f>
        <v>#DIV/0!</v>
      </c>
      <c r="S72" s="259" t="e">
        <f>S71/R71/S$14*10000</f>
        <v>#DIV/0!</v>
      </c>
      <c r="T72" s="230"/>
    </row>
    <row r="73" spans="1:20" ht="69.75" customHeight="1">
      <c r="A73" s="241">
        <f t="shared" si="0"/>
        <v>63</v>
      </c>
      <c r="B73" s="248" t="s">
        <v>17</v>
      </c>
      <c r="C73" s="246" t="s">
        <v>689</v>
      </c>
      <c r="D73" s="320">
        <v>1</v>
      </c>
      <c r="E73" s="321"/>
      <c r="F73" s="321"/>
      <c r="G73" s="321"/>
      <c r="H73" s="323" t="s">
        <v>473</v>
      </c>
      <c r="I73" s="324"/>
      <c r="J73" s="324"/>
      <c r="K73" s="324"/>
      <c r="L73" s="324"/>
      <c r="M73" s="324"/>
      <c r="N73" s="261">
        <v>0.1</v>
      </c>
      <c r="O73" s="261">
        <v>0</v>
      </c>
      <c r="P73" s="266">
        <v>0.11</v>
      </c>
      <c r="Q73" s="266">
        <v>0.122</v>
      </c>
      <c r="R73" s="266">
        <v>0.134</v>
      </c>
      <c r="S73" s="266">
        <v>0.144</v>
      </c>
      <c r="T73" s="230"/>
    </row>
    <row r="74" spans="1:20" ht="57" customHeight="1">
      <c r="A74" s="241">
        <f t="shared" si="0"/>
        <v>64</v>
      </c>
      <c r="B74" s="248"/>
      <c r="C74" s="246" t="s">
        <v>31</v>
      </c>
      <c r="D74" s="320">
        <v>1</v>
      </c>
      <c r="E74" s="321"/>
      <c r="F74" s="321"/>
      <c r="G74" s="321"/>
      <c r="H74" s="323" t="s">
        <v>472</v>
      </c>
      <c r="I74" s="324"/>
      <c r="J74" s="324"/>
      <c r="K74" s="324"/>
      <c r="L74" s="324"/>
      <c r="M74" s="324"/>
      <c r="N74" s="261">
        <v>2.9</v>
      </c>
      <c r="O74" s="326"/>
      <c r="P74" s="259" t="e">
        <f>P73/O73/P$14*10000</f>
        <v>#DIV/0!</v>
      </c>
      <c r="Q74" s="259">
        <f>Q73/P73/Q$14*10000</f>
        <v>105.62770562770564</v>
      </c>
      <c r="R74" s="259">
        <f>R73/Q73/R$14*10000</f>
        <v>105.1062828457134</v>
      </c>
      <c r="S74" s="259">
        <f>S73/R73/S$14*10000</f>
        <v>103.13117712779669</v>
      </c>
      <c r="T74" s="230"/>
    </row>
    <row r="75" spans="1:20" ht="33" customHeight="1">
      <c r="A75" s="241">
        <f t="shared" si="0"/>
        <v>65</v>
      </c>
      <c r="B75" s="248" t="s">
        <v>56</v>
      </c>
      <c r="C75" s="247" t="s">
        <v>689</v>
      </c>
      <c r="D75" s="320">
        <v>1</v>
      </c>
      <c r="E75" s="321"/>
      <c r="F75" s="321"/>
      <c r="G75" s="321"/>
      <c r="H75" s="323" t="s">
        <v>473</v>
      </c>
      <c r="I75" s="324"/>
      <c r="J75" s="324"/>
      <c r="K75" s="324"/>
      <c r="L75" s="324"/>
      <c r="M75" s="324"/>
      <c r="N75" s="326"/>
      <c r="O75" s="261"/>
      <c r="P75" s="266"/>
      <c r="Q75" s="266"/>
      <c r="R75" s="266"/>
      <c r="S75" s="266"/>
      <c r="T75" s="230"/>
    </row>
    <row r="76" spans="1:20" ht="53.25" customHeight="1">
      <c r="A76" s="241">
        <f t="shared" si="0"/>
        <v>66</v>
      </c>
      <c r="B76" s="248"/>
      <c r="C76" s="246" t="s">
        <v>31</v>
      </c>
      <c r="D76" s="320">
        <v>1</v>
      </c>
      <c r="E76" s="321"/>
      <c r="F76" s="321"/>
      <c r="G76" s="321"/>
      <c r="H76" s="323" t="s">
        <v>472</v>
      </c>
      <c r="I76" s="324"/>
      <c r="J76" s="324"/>
      <c r="K76" s="324"/>
      <c r="L76" s="324"/>
      <c r="M76" s="324"/>
      <c r="N76" s="326"/>
      <c r="O76" s="261"/>
      <c r="P76" s="259" t="e">
        <f>P75/O75/P$14*10000</f>
        <v>#DIV/0!</v>
      </c>
      <c r="Q76" s="259" t="e">
        <f>Q75/P75/Q$14*10000</f>
        <v>#DIV/0!</v>
      </c>
      <c r="R76" s="259" t="e">
        <f>R75/Q75/R$14*10000</f>
        <v>#DIV/0!</v>
      </c>
      <c r="S76" s="259" t="e">
        <f>S75/R75/S$14*10000</f>
        <v>#DIV/0!</v>
      </c>
      <c r="T76" s="230"/>
    </row>
    <row r="77" spans="1:20" ht="32.25" customHeight="1">
      <c r="A77" s="241">
        <f t="shared" si="0"/>
        <v>67</v>
      </c>
      <c r="B77" s="248" t="s">
        <v>57</v>
      </c>
      <c r="C77" s="247" t="s">
        <v>689</v>
      </c>
      <c r="D77" s="320">
        <v>1</v>
      </c>
      <c r="E77" s="321"/>
      <c r="F77" s="321"/>
      <c r="G77" s="321"/>
      <c r="H77" s="323" t="s">
        <v>473</v>
      </c>
      <c r="I77" s="324"/>
      <c r="J77" s="324"/>
      <c r="K77" s="324"/>
      <c r="L77" s="324"/>
      <c r="M77" s="324"/>
      <c r="N77" s="261">
        <v>0.62</v>
      </c>
      <c r="O77" s="261">
        <v>0</v>
      </c>
      <c r="P77" s="266">
        <v>0</v>
      </c>
      <c r="Q77" s="266">
        <v>0</v>
      </c>
      <c r="R77" s="266">
        <v>0</v>
      </c>
      <c r="S77" s="266">
        <v>0</v>
      </c>
      <c r="T77" s="230"/>
    </row>
    <row r="78" spans="1:20" ht="54.75" customHeight="1">
      <c r="A78" s="241">
        <f t="shared" si="0"/>
        <v>68</v>
      </c>
      <c r="B78" s="248"/>
      <c r="C78" s="246" t="s">
        <v>31</v>
      </c>
      <c r="D78" s="320">
        <v>1</v>
      </c>
      <c r="E78" s="321"/>
      <c r="F78" s="321"/>
      <c r="G78" s="321"/>
      <c r="H78" s="323" t="s">
        <v>472</v>
      </c>
      <c r="I78" s="324"/>
      <c r="J78" s="324"/>
      <c r="K78" s="324"/>
      <c r="L78" s="324"/>
      <c r="M78" s="324"/>
      <c r="N78" s="261">
        <v>59.01</v>
      </c>
      <c r="O78" s="261"/>
      <c r="P78" s="259" t="e">
        <f>P77/O77/P$14*10000</f>
        <v>#DIV/0!</v>
      </c>
      <c r="Q78" s="259" t="e">
        <f>Q77/P77/Q$14*10000</f>
        <v>#DIV/0!</v>
      </c>
      <c r="R78" s="259" t="e">
        <f>R77/Q77/R$14*10000</f>
        <v>#DIV/0!</v>
      </c>
      <c r="S78" s="259" t="e">
        <f>S77/R77/S$14*10000</f>
        <v>#DIV/0!</v>
      </c>
      <c r="T78" s="230"/>
    </row>
    <row r="79" spans="1:20" ht="33.75" customHeight="1">
      <c r="A79" s="241">
        <f t="shared" si="0"/>
        <v>69</v>
      </c>
      <c r="B79" s="248" t="s">
        <v>58</v>
      </c>
      <c r="C79" s="247" t="s">
        <v>689</v>
      </c>
      <c r="D79" s="320">
        <v>1</v>
      </c>
      <c r="E79" s="321"/>
      <c r="F79" s="321"/>
      <c r="G79" s="321"/>
      <c r="H79" s="323" t="s">
        <v>473</v>
      </c>
      <c r="I79" s="324"/>
      <c r="J79" s="324"/>
      <c r="K79" s="324"/>
      <c r="L79" s="324"/>
      <c r="M79" s="324"/>
      <c r="N79" s="261"/>
      <c r="O79" s="261"/>
      <c r="P79" s="266"/>
      <c r="Q79" s="266"/>
      <c r="R79" s="266"/>
      <c r="S79" s="266"/>
      <c r="T79" s="230"/>
    </row>
    <row r="80" spans="1:20" ht="57.75" customHeight="1">
      <c r="A80" s="241">
        <f t="shared" si="0"/>
        <v>70</v>
      </c>
      <c r="B80" s="248"/>
      <c r="C80" s="246" t="s">
        <v>31</v>
      </c>
      <c r="D80" s="320">
        <v>1</v>
      </c>
      <c r="E80" s="321"/>
      <c r="F80" s="321"/>
      <c r="G80" s="321"/>
      <c r="H80" s="323" t="s">
        <v>472</v>
      </c>
      <c r="I80" s="324"/>
      <c r="J80" s="324"/>
      <c r="K80" s="324"/>
      <c r="L80" s="324"/>
      <c r="M80" s="324"/>
      <c r="N80" s="261"/>
      <c r="O80" s="261"/>
      <c r="P80" s="259" t="e">
        <f>P79/O79/P$14*10000</f>
        <v>#DIV/0!</v>
      </c>
      <c r="Q80" s="259" t="e">
        <f>Q79/P79/Q$14*10000</f>
        <v>#DIV/0!</v>
      </c>
      <c r="R80" s="259" t="e">
        <f>R79/Q79/R$14*10000</f>
        <v>#DIV/0!</v>
      </c>
      <c r="S80" s="259" t="e">
        <f>S79/R79/S$14*10000</f>
        <v>#DIV/0!</v>
      </c>
      <c r="T80" s="230"/>
    </row>
    <row r="81" spans="1:20" ht="36.75" customHeight="1">
      <c r="A81" s="241">
        <f aca="true" t="shared" si="2" ref="A81:A138">SUM(A80+1)</f>
        <v>71</v>
      </c>
      <c r="B81" s="248" t="s">
        <v>59</v>
      </c>
      <c r="C81" s="247" t="s">
        <v>689</v>
      </c>
      <c r="D81" s="320">
        <v>1</v>
      </c>
      <c r="E81" s="321"/>
      <c r="F81" s="321"/>
      <c r="G81" s="321"/>
      <c r="H81" s="323" t="s">
        <v>473</v>
      </c>
      <c r="I81" s="324"/>
      <c r="J81" s="324"/>
      <c r="K81" s="324"/>
      <c r="L81" s="324"/>
      <c r="M81" s="324"/>
      <c r="N81" s="261"/>
      <c r="O81" s="261"/>
      <c r="P81" s="266"/>
      <c r="Q81" s="266"/>
      <c r="R81" s="266"/>
      <c r="S81" s="266"/>
      <c r="T81" s="230"/>
    </row>
    <row r="82" spans="1:20" ht="53.25" customHeight="1">
      <c r="A82" s="241">
        <f t="shared" si="2"/>
        <v>72</v>
      </c>
      <c r="B82" s="248"/>
      <c r="C82" s="246" t="s">
        <v>31</v>
      </c>
      <c r="D82" s="320">
        <v>1</v>
      </c>
      <c r="E82" s="321"/>
      <c r="F82" s="321"/>
      <c r="G82" s="321"/>
      <c r="H82" s="323" t="s">
        <v>472</v>
      </c>
      <c r="I82" s="324"/>
      <c r="J82" s="324"/>
      <c r="K82" s="324"/>
      <c r="L82" s="324"/>
      <c r="M82" s="324"/>
      <c r="N82" s="261"/>
      <c r="O82" s="261"/>
      <c r="P82" s="259" t="e">
        <f>P81/O81/P$14*10000</f>
        <v>#DIV/0!</v>
      </c>
      <c r="Q82" s="259" t="e">
        <f>Q81/P81/Q$14*10000</f>
        <v>#DIV/0!</v>
      </c>
      <c r="R82" s="259" t="e">
        <f>R81/Q81/R$14*10000</f>
        <v>#DIV/0!</v>
      </c>
      <c r="S82" s="259" t="e">
        <f>S81/R81/S$14*10000</f>
        <v>#DIV/0!</v>
      </c>
      <c r="T82" s="230"/>
    </row>
    <row r="83" spans="1:20" ht="50.25" customHeight="1">
      <c r="A83" s="241">
        <f t="shared" si="2"/>
        <v>73</v>
      </c>
      <c r="B83" s="248" t="s">
        <v>60</v>
      </c>
      <c r="C83" s="246" t="s">
        <v>689</v>
      </c>
      <c r="D83" s="320">
        <v>1</v>
      </c>
      <c r="E83" s="321"/>
      <c r="F83" s="321"/>
      <c r="G83" s="321"/>
      <c r="H83" s="323" t="s">
        <v>473</v>
      </c>
      <c r="I83" s="324"/>
      <c r="J83" s="324"/>
      <c r="K83" s="324"/>
      <c r="L83" s="324"/>
      <c r="M83" s="324"/>
      <c r="N83" s="261">
        <v>21.77</v>
      </c>
      <c r="O83" s="261">
        <v>12.8</v>
      </c>
      <c r="P83" s="266">
        <v>13.57</v>
      </c>
      <c r="Q83" s="266">
        <v>14.26</v>
      </c>
      <c r="R83" s="266">
        <v>14.82</v>
      </c>
      <c r="S83" s="266">
        <v>15.45</v>
      </c>
      <c r="T83" s="230"/>
    </row>
    <row r="84" spans="1:20" ht="54" customHeight="1">
      <c r="A84" s="241">
        <f t="shared" si="2"/>
        <v>74</v>
      </c>
      <c r="B84" s="248"/>
      <c r="C84" s="246" t="s">
        <v>31</v>
      </c>
      <c r="D84" s="320">
        <v>1</v>
      </c>
      <c r="E84" s="321"/>
      <c r="F84" s="321"/>
      <c r="G84" s="321"/>
      <c r="H84" s="323" t="s">
        <v>472</v>
      </c>
      <c r="I84" s="324"/>
      <c r="J84" s="324"/>
      <c r="K84" s="324"/>
      <c r="L84" s="324"/>
      <c r="M84" s="324"/>
      <c r="N84" s="261">
        <v>38.17</v>
      </c>
      <c r="O84" s="261">
        <v>52.36</v>
      </c>
      <c r="P84" s="259">
        <f>P83/O83/P$14*10000</f>
        <v>100.01474056603773</v>
      </c>
      <c r="Q84" s="259">
        <f>Q83/P83/Q$14*10000</f>
        <v>100.08071025020176</v>
      </c>
      <c r="R84" s="259">
        <f>R83/Q83/R$14*10000</f>
        <v>99.4517404054571</v>
      </c>
      <c r="S84" s="259">
        <f>S83/R83/S$14*10000</f>
        <v>100.04895599400095</v>
      </c>
      <c r="T84" s="230"/>
    </row>
    <row r="85" spans="1:20" ht="33" customHeight="1">
      <c r="A85" s="241">
        <f t="shared" si="2"/>
        <v>75</v>
      </c>
      <c r="B85" s="248" t="s">
        <v>61</v>
      </c>
      <c r="C85" s="247" t="s">
        <v>689</v>
      </c>
      <c r="D85" s="320">
        <v>1</v>
      </c>
      <c r="E85" s="321"/>
      <c r="F85" s="321"/>
      <c r="G85" s="321"/>
      <c r="H85" s="323" t="s">
        <v>473</v>
      </c>
      <c r="I85" s="324"/>
      <c r="J85" s="324"/>
      <c r="K85" s="324"/>
      <c r="L85" s="324"/>
      <c r="M85" s="324"/>
      <c r="N85" s="261">
        <v>7.1</v>
      </c>
      <c r="O85" s="261">
        <v>4.2</v>
      </c>
      <c r="P85" s="266">
        <v>4.46</v>
      </c>
      <c r="Q85" s="266">
        <v>4.82</v>
      </c>
      <c r="R85" s="266">
        <v>5.02</v>
      </c>
      <c r="S85" s="266">
        <v>5.53</v>
      </c>
      <c r="T85" s="230"/>
    </row>
    <row r="86" spans="1:20" ht="50.25" customHeight="1">
      <c r="A86" s="241">
        <f t="shared" si="2"/>
        <v>76</v>
      </c>
      <c r="B86" s="248"/>
      <c r="C86" s="246" t="s">
        <v>31</v>
      </c>
      <c r="D86" s="320">
        <v>1</v>
      </c>
      <c r="E86" s="321"/>
      <c r="F86" s="321"/>
      <c r="G86" s="321"/>
      <c r="H86" s="323" t="s">
        <v>472</v>
      </c>
      <c r="I86" s="324"/>
      <c r="J86" s="324"/>
      <c r="K86" s="324"/>
      <c r="L86" s="324"/>
      <c r="M86" s="324"/>
      <c r="N86" s="261">
        <v>99</v>
      </c>
      <c r="O86" s="261">
        <v>52.7</v>
      </c>
      <c r="P86" s="259">
        <f>P85/O85/P$14*10000</f>
        <v>100.17969451931715</v>
      </c>
      <c r="Q86" s="259">
        <f>Q85/P85/Q$14*10000</f>
        <v>102.92547512278455</v>
      </c>
      <c r="R86" s="259">
        <f>R85/Q85/R$14*10000</f>
        <v>99.66447616589568</v>
      </c>
      <c r="S86" s="259">
        <f>S85/R85/S$14*10000</f>
        <v>105.71915791727525</v>
      </c>
      <c r="T86" s="230"/>
    </row>
    <row r="87" spans="1:20" ht="35.25" customHeight="1">
      <c r="A87" s="241">
        <f t="shared" si="2"/>
        <v>77</v>
      </c>
      <c r="B87" s="248" t="s">
        <v>62</v>
      </c>
      <c r="C87" s="247" t="s">
        <v>689</v>
      </c>
      <c r="D87" s="320">
        <v>1</v>
      </c>
      <c r="E87" s="321"/>
      <c r="F87" s="321"/>
      <c r="G87" s="321"/>
      <c r="H87" s="323" t="s">
        <v>473</v>
      </c>
      <c r="I87" s="324"/>
      <c r="J87" s="324"/>
      <c r="K87" s="324"/>
      <c r="L87" s="324"/>
      <c r="M87" s="324"/>
      <c r="N87" s="261">
        <v>2.19</v>
      </c>
      <c r="O87" s="261">
        <v>0.04</v>
      </c>
      <c r="P87" s="266">
        <v>0.87</v>
      </c>
      <c r="Q87" s="266">
        <v>1.5</v>
      </c>
      <c r="R87" s="266">
        <v>2.8</v>
      </c>
      <c r="S87" s="266">
        <v>3.5</v>
      </c>
      <c r="T87" s="230"/>
    </row>
    <row r="88" spans="1:20" ht="53.25" customHeight="1">
      <c r="A88" s="241">
        <f t="shared" si="2"/>
        <v>78</v>
      </c>
      <c r="B88" s="248"/>
      <c r="C88" s="246" t="s">
        <v>31</v>
      </c>
      <c r="D88" s="320">
        <v>1</v>
      </c>
      <c r="E88" s="321"/>
      <c r="F88" s="321"/>
      <c r="G88" s="321"/>
      <c r="H88" s="323" t="s">
        <v>472</v>
      </c>
      <c r="I88" s="324"/>
      <c r="J88" s="324"/>
      <c r="K88" s="324"/>
      <c r="L88" s="324"/>
      <c r="M88" s="324"/>
      <c r="N88" s="261">
        <v>91.36</v>
      </c>
      <c r="O88" s="261">
        <v>1.63</v>
      </c>
      <c r="P88" s="259">
        <f>P87/O87/P$14*10000</f>
        <v>2051.8867924528304</v>
      </c>
      <c r="Q88" s="259">
        <f>Q87/P87/Q$14*10000</f>
        <v>164.20361247947454</v>
      </c>
      <c r="R88" s="259">
        <f>R87/Q87/R$14*10000</f>
        <v>178.62838915470493</v>
      </c>
      <c r="S88" s="259">
        <f>S87/R87/S$14*10000</f>
        <v>119.96161228406909</v>
      </c>
      <c r="T88" s="230"/>
    </row>
    <row r="89" spans="1:20" ht="50.25" customHeight="1">
      <c r="A89" s="241">
        <f t="shared" si="2"/>
        <v>79</v>
      </c>
      <c r="B89" s="248" t="s">
        <v>63</v>
      </c>
      <c r="C89" s="246" t="s">
        <v>689</v>
      </c>
      <c r="D89" s="320">
        <v>1</v>
      </c>
      <c r="E89" s="321"/>
      <c r="F89" s="321"/>
      <c r="G89" s="321"/>
      <c r="H89" s="323" t="s">
        <v>473</v>
      </c>
      <c r="I89" s="324"/>
      <c r="J89" s="324"/>
      <c r="K89" s="324"/>
      <c r="L89" s="324"/>
      <c r="M89" s="324"/>
      <c r="N89" s="261">
        <v>0.46</v>
      </c>
      <c r="O89" s="261">
        <v>1.38</v>
      </c>
      <c r="P89" s="266">
        <v>1.47</v>
      </c>
      <c r="Q89" s="266">
        <v>1.59</v>
      </c>
      <c r="R89" s="266">
        <v>1.75</v>
      </c>
      <c r="S89" s="266">
        <v>1.82</v>
      </c>
      <c r="T89" s="230"/>
    </row>
    <row r="90" spans="1:20" ht="48.75" customHeight="1">
      <c r="A90" s="241">
        <f t="shared" si="2"/>
        <v>80</v>
      </c>
      <c r="B90" s="248"/>
      <c r="C90" s="246" t="s">
        <v>31</v>
      </c>
      <c r="D90" s="320">
        <v>1</v>
      </c>
      <c r="E90" s="321"/>
      <c r="F90" s="321"/>
      <c r="G90" s="321"/>
      <c r="H90" s="323" t="s">
        <v>472</v>
      </c>
      <c r="I90" s="324"/>
      <c r="J90" s="324"/>
      <c r="K90" s="324"/>
      <c r="L90" s="324"/>
      <c r="M90" s="324"/>
      <c r="N90" s="261">
        <v>7</v>
      </c>
      <c r="O90" s="261">
        <v>267.2</v>
      </c>
      <c r="P90" s="259">
        <f>P89/O89/P$14*10000</f>
        <v>100.49220672682527</v>
      </c>
      <c r="Q90" s="259">
        <f>Q89/P89/Q$14*10000</f>
        <v>103.01263362487853</v>
      </c>
      <c r="R90" s="259">
        <f>R89/Q89/R$14*10000</f>
        <v>105.32334266197225</v>
      </c>
      <c r="S90" s="259">
        <f>S89/R89/S$14*10000</f>
        <v>99.8080614203455</v>
      </c>
      <c r="T90" s="230"/>
    </row>
    <row r="91" spans="1:20" ht="33.75" customHeight="1">
      <c r="A91" s="241">
        <f t="shared" si="2"/>
        <v>81</v>
      </c>
      <c r="B91" s="248" t="s">
        <v>64</v>
      </c>
      <c r="C91" s="247" t="s">
        <v>689</v>
      </c>
      <c r="D91" s="320">
        <v>1</v>
      </c>
      <c r="E91" s="321"/>
      <c r="F91" s="321"/>
      <c r="G91" s="321"/>
      <c r="H91" s="323" t="s">
        <v>473</v>
      </c>
      <c r="I91" s="324"/>
      <c r="J91" s="324"/>
      <c r="K91" s="324"/>
      <c r="L91" s="324"/>
      <c r="M91" s="324"/>
      <c r="N91" s="261"/>
      <c r="O91" s="261"/>
      <c r="P91" s="261"/>
      <c r="Q91" s="261"/>
      <c r="R91" s="267"/>
      <c r="S91" s="261"/>
      <c r="T91" s="230"/>
    </row>
    <row r="92" spans="1:20" ht="61.5" customHeight="1">
      <c r="A92" s="241">
        <f t="shared" si="2"/>
        <v>82</v>
      </c>
      <c r="B92" s="248"/>
      <c r="C92" s="246" t="s">
        <v>31</v>
      </c>
      <c r="D92" s="320">
        <v>1</v>
      </c>
      <c r="E92" s="321"/>
      <c r="F92" s="321"/>
      <c r="G92" s="321"/>
      <c r="H92" s="323" t="s">
        <v>472</v>
      </c>
      <c r="I92" s="324"/>
      <c r="J92" s="324"/>
      <c r="K92" s="324"/>
      <c r="L92" s="324"/>
      <c r="M92" s="324"/>
      <c r="N92" s="261"/>
      <c r="O92" s="261"/>
      <c r="P92" s="259" t="e">
        <f>P91/O91/P$14*10000</f>
        <v>#DIV/0!</v>
      </c>
      <c r="Q92" s="259" t="e">
        <f>Q91/P91/Q$14*10000</f>
        <v>#DIV/0!</v>
      </c>
      <c r="R92" s="259" t="e">
        <f>R91/Q91/R$14*10000</f>
        <v>#DIV/0!</v>
      </c>
      <c r="S92" s="259" t="e">
        <f>S91/R91/S$14*10000</f>
        <v>#DIV/0!</v>
      </c>
      <c r="T92" s="230"/>
    </row>
    <row r="93" spans="1:20" ht="61.5" customHeight="1">
      <c r="A93" s="241">
        <f t="shared" si="2"/>
        <v>83</v>
      </c>
      <c r="B93" s="312" t="s">
        <v>882</v>
      </c>
      <c r="C93" s="247" t="s">
        <v>689</v>
      </c>
      <c r="D93" s="320"/>
      <c r="E93" s="329"/>
      <c r="F93" s="329"/>
      <c r="G93" s="329"/>
      <c r="H93" s="323"/>
      <c r="I93" s="324"/>
      <c r="J93" s="324"/>
      <c r="K93" s="324"/>
      <c r="L93" s="324"/>
      <c r="M93" s="324"/>
      <c r="N93" s="261">
        <v>20.5</v>
      </c>
      <c r="O93" s="261">
        <v>21.1</v>
      </c>
      <c r="P93" s="261">
        <v>22</v>
      </c>
      <c r="Q93" s="261">
        <v>24</v>
      </c>
      <c r="R93" s="261">
        <v>25</v>
      </c>
      <c r="S93" s="261">
        <v>26</v>
      </c>
      <c r="T93" s="230"/>
    </row>
    <row r="94" spans="1:20" ht="61.5" customHeight="1">
      <c r="A94" s="241">
        <f t="shared" si="2"/>
        <v>84</v>
      </c>
      <c r="B94" s="248"/>
      <c r="C94" s="246" t="s">
        <v>31</v>
      </c>
      <c r="D94" s="320"/>
      <c r="E94" s="329"/>
      <c r="F94" s="329"/>
      <c r="G94" s="329"/>
      <c r="H94" s="323"/>
      <c r="I94" s="324"/>
      <c r="J94" s="324"/>
      <c r="K94" s="324"/>
      <c r="L94" s="324"/>
      <c r="M94" s="324"/>
      <c r="N94" s="261">
        <v>295</v>
      </c>
      <c r="O94" s="261">
        <v>92</v>
      </c>
      <c r="P94" s="259">
        <f>P93/O93/P$14*10000</f>
        <v>98.36358758830366</v>
      </c>
      <c r="Q94" s="259">
        <f>Q93/P93/Q$14*10000</f>
        <v>103.8961038961039</v>
      </c>
      <c r="R94" s="259">
        <f>R93/Q93/R$14*10000</f>
        <v>99.68102073365232</v>
      </c>
      <c r="S94" s="259">
        <f>S93/R93/S$14*10000</f>
        <v>99.8080614203455</v>
      </c>
      <c r="T94" s="230"/>
    </row>
    <row r="95" spans="1:20" ht="57" customHeight="1">
      <c r="A95" s="241">
        <f t="shared" si="2"/>
        <v>85</v>
      </c>
      <c r="B95" s="244" t="s">
        <v>427</v>
      </c>
      <c r="C95" s="247" t="s">
        <v>689</v>
      </c>
      <c r="D95" s="320"/>
      <c r="E95" s="329"/>
      <c r="F95" s="329"/>
      <c r="G95" s="329"/>
      <c r="H95" s="323"/>
      <c r="I95" s="324"/>
      <c r="J95" s="324"/>
      <c r="K95" s="324"/>
      <c r="L95" s="324"/>
      <c r="M95" s="324"/>
      <c r="N95" s="259">
        <v>66.48</v>
      </c>
      <c r="O95" s="259">
        <f>SUM(O96+O100)</f>
        <v>85.88</v>
      </c>
      <c r="P95" s="259">
        <f>SUM(P96+P100)</f>
        <v>33.68</v>
      </c>
      <c r="Q95" s="259">
        <f>SUM(Q96+Q100)</f>
        <v>57.89</v>
      </c>
      <c r="R95" s="259">
        <f>SUM(R96+R100)</f>
        <v>63.77</v>
      </c>
      <c r="S95" s="259">
        <f>SUM(S96+S100)</f>
        <v>69.14</v>
      </c>
      <c r="T95" s="230"/>
    </row>
    <row r="96" spans="1:20" ht="36" customHeight="1">
      <c r="A96" s="241">
        <f t="shared" si="2"/>
        <v>86</v>
      </c>
      <c r="B96" s="248" t="s">
        <v>66</v>
      </c>
      <c r="C96" s="247" t="s">
        <v>689</v>
      </c>
      <c r="D96" s="320">
        <v>1</v>
      </c>
      <c r="E96" s="330"/>
      <c r="F96" s="330"/>
      <c r="G96" s="330"/>
      <c r="H96" s="323" t="s">
        <v>473</v>
      </c>
      <c r="I96" s="324"/>
      <c r="J96" s="324"/>
      <c r="K96" s="324"/>
      <c r="L96" s="324"/>
      <c r="M96" s="324"/>
      <c r="N96" s="261">
        <v>11.57</v>
      </c>
      <c r="O96" s="261">
        <v>11.15</v>
      </c>
      <c r="P96" s="261">
        <v>16.06</v>
      </c>
      <c r="Q96" s="261">
        <v>18.32</v>
      </c>
      <c r="R96" s="261">
        <v>21.29</v>
      </c>
      <c r="S96" s="261">
        <v>23.58</v>
      </c>
      <c r="T96" s="230"/>
    </row>
    <row r="97" spans="1:20" ht="15.75">
      <c r="A97" s="241">
        <f t="shared" si="2"/>
        <v>87</v>
      </c>
      <c r="B97" s="248" t="s">
        <v>192</v>
      </c>
      <c r="C97" s="246"/>
      <c r="D97" s="320"/>
      <c r="E97" s="330"/>
      <c r="F97" s="330"/>
      <c r="G97" s="330"/>
      <c r="H97" s="323"/>
      <c r="I97" s="324"/>
      <c r="J97" s="324"/>
      <c r="K97" s="324"/>
      <c r="L97" s="324"/>
      <c r="M97" s="324"/>
      <c r="N97" s="268"/>
      <c r="O97" s="331"/>
      <c r="P97" s="268"/>
      <c r="Q97" s="268"/>
      <c r="R97" s="268"/>
      <c r="S97" s="268"/>
      <c r="T97" s="230"/>
    </row>
    <row r="98" spans="1:20" ht="34.5" customHeight="1">
      <c r="A98" s="241">
        <f t="shared" si="2"/>
        <v>88</v>
      </c>
      <c r="B98" s="249" t="s">
        <v>67</v>
      </c>
      <c r="C98" s="247" t="s">
        <v>689</v>
      </c>
      <c r="D98" s="320">
        <v>1</v>
      </c>
      <c r="E98" s="330"/>
      <c r="F98" s="330"/>
      <c r="G98" s="330"/>
      <c r="H98" s="323" t="s">
        <v>473</v>
      </c>
      <c r="I98" s="324"/>
      <c r="J98" s="324"/>
      <c r="K98" s="324"/>
      <c r="L98" s="324"/>
      <c r="M98" s="324"/>
      <c r="N98" s="261">
        <v>9.84</v>
      </c>
      <c r="O98" s="261">
        <v>10.3</v>
      </c>
      <c r="P98" s="261">
        <v>13.2</v>
      </c>
      <c r="Q98" s="261">
        <v>15.2</v>
      </c>
      <c r="R98" s="261">
        <v>17.95</v>
      </c>
      <c r="S98" s="261">
        <v>20.1</v>
      </c>
      <c r="T98" s="230"/>
    </row>
    <row r="99" spans="1:20" ht="34.5" customHeight="1">
      <c r="A99" s="241">
        <f t="shared" si="2"/>
        <v>89</v>
      </c>
      <c r="B99" s="249" t="s">
        <v>68</v>
      </c>
      <c r="C99" s="247" t="s">
        <v>689</v>
      </c>
      <c r="D99" s="320">
        <v>1</v>
      </c>
      <c r="E99" s="330"/>
      <c r="F99" s="330"/>
      <c r="G99" s="330"/>
      <c r="H99" s="323" t="s">
        <v>473</v>
      </c>
      <c r="I99" s="324"/>
      <c r="J99" s="324"/>
      <c r="K99" s="324"/>
      <c r="L99" s="324"/>
      <c r="M99" s="324"/>
      <c r="N99" s="261">
        <v>1.73</v>
      </c>
      <c r="O99" s="261">
        <v>0.85</v>
      </c>
      <c r="P99" s="266">
        <v>2.86</v>
      </c>
      <c r="Q99" s="266">
        <v>3.12</v>
      </c>
      <c r="R99" s="266">
        <v>3.34</v>
      </c>
      <c r="S99" s="266">
        <v>3.48</v>
      </c>
      <c r="T99" s="230"/>
    </row>
    <row r="100" spans="1:20" ht="31.5">
      <c r="A100" s="241">
        <f t="shared" si="2"/>
        <v>90</v>
      </c>
      <c r="B100" s="248" t="s">
        <v>69</v>
      </c>
      <c r="C100" s="247" t="s">
        <v>689</v>
      </c>
      <c r="D100" s="320">
        <v>1</v>
      </c>
      <c r="E100" s="330"/>
      <c r="F100" s="330"/>
      <c r="G100" s="330"/>
      <c r="H100" s="323" t="s">
        <v>473</v>
      </c>
      <c r="I100" s="324"/>
      <c r="J100" s="324"/>
      <c r="K100" s="324"/>
      <c r="L100" s="324"/>
      <c r="M100" s="324"/>
      <c r="N100" s="268">
        <v>54.91</v>
      </c>
      <c r="O100" s="268">
        <f>O102+O104+O105+O111+O112</f>
        <v>74.72999999999999</v>
      </c>
      <c r="P100" s="268">
        <f>P102+P104+P105+P111+P112</f>
        <v>17.62</v>
      </c>
      <c r="Q100" s="268">
        <f>Q102+Q104+Q105+Q111+Q112</f>
        <v>39.57</v>
      </c>
      <c r="R100" s="268">
        <f>R102+R104+R105+R111+R112</f>
        <v>42.480000000000004</v>
      </c>
      <c r="S100" s="268">
        <f>S102+S104+S105+S111+S112</f>
        <v>45.56</v>
      </c>
      <c r="T100" s="230"/>
    </row>
    <row r="101" spans="1:20" ht="15.75">
      <c r="A101" s="241">
        <f t="shared" si="2"/>
        <v>91</v>
      </c>
      <c r="B101" s="248" t="s">
        <v>192</v>
      </c>
      <c r="C101" s="246"/>
      <c r="D101" s="320"/>
      <c r="E101" s="330"/>
      <c r="F101" s="330"/>
      <c r="G101" s="330"/>
      <c r="H101" s="323"/>
      <c r="I101" s="324"/>
      <c r="J101" s="324"/>
      <c r="K101" s="324"/>
      <c r="L101" s="324"/>
      <c r="M101" s="324"/>
      <c r="N101" s="259"/>
      <c r="O101" s="259"/>
      <c r="P101" s="259"/>
      <c r="Q101" s="259"/>
      <c r="R101" s="269"/>
      <c r="S101" s="259"/>
      <c r="T101" s="230"/>
    </row>
    <row r="102" spans="1:20" ht="31.5" customHeight="1">
      <c r="A102" s="241">
        <f t="shared" si="2"/>
        <v>92</v>
      </c>
      <c r="B102" s="249" t="s">
        <v>70</v>
      </c>
      <c r="C102" s="247" t="s">
        <v>689</v>
      </c>
      <c r="D102" s="320">
        <v>1</v>
      </c>
      <c r="E102" s="330"/>
      <c r="F102" s="330"/>
      <c r="G102" s="330"/>
      <c r="H102" s="323" t="s">
        <v>473</v>
      </c>
      <c r="I102" s="324"/>
      <c r="J102" s="324"/>
      <c r="K102" s="324"/>
      <c r="L102" s="324"/>
      <c r="M102" s="324"/>
      <c r="N102" s="261">
        <v>10.03</v>
      </c>
      <c r="O102" s="261">
        <v>56.5</v>
      </c>
      <c r="P102" s="266">
        <v>0</v>
      </c>
      <c r="Q102" s="266">
        <v>20.4</v>
      </c>
      <c r="R102" s="266">
        <v>21.3</v>
      </c>
      <c r="S102" s="266">
        <v>26.6</v>
      </c>
      <c r="T102" s="230"/>
    </row>
    <row r="103" spans="1:20" ht="34.5" customHeight="1">
      <c r="A103" s="241">
        <f t="shared" si="2"/>
        <v>93</v>
      </c>
      <c r="B103" s="250" t="s">
        <v>71</v>
      </c>
      <c r="C103" s="247" t="s">
        <v>689</v>
      </c>
      <c r="D103" s="320">
        <v>1</v>
      </c>
      <c r="E103" s="330"/>
      <c r="F103" s="330"/>
      <c r="G103" s="330"/>
      <c r="H103" s="323" t="s">
        <v>473</v>
      </c>
      <c r="I103" s="324"/>
      <c r="J103" s="324"/>
      <c r="K103" s="324"/>
      <c r="L103" s="324"/>
      <c r="M103" s="324"/>
      <c r="N103" s="261"/>
      <c r="O103" s="261"/>
      <c r="P103" s="266"/>
      <c r="Q103" s="266"/>
      <c r="R103" s="266"/>
      <c r="S103" s="266"/>
      <c r="T103" s="230"/>
    </row>
    <row r="104" spans="1:20" ht="33" customHeight="1">
      <c r="A104" s="241">
        <f t="shared" si="2"/>
        <v>94</v>
      </c>
      <c r="B104" s="249" t="s">
        <v>72</v>
      </c>
      <c r="C104" s="247" t="s">
        <v>689</v>
      </c>
      <c r="D104" s="320">
        <v>1</v>
      </c>
      <c r="E104" s="330"/>
      <c r="F104" s="330"/>
      <c r="G104" s="330"/>
      <c r="H104" s="323" t="s">
        <v>473</v>
      </c>
      <c r="I104" s="324"/>
      <c r="J104" s="324"/>
      <c r="K104" s="324"/>
      <c r="L104" s="324"/>
      <c r="M104" s="324"/>
      <c r="N104" s="261"/>
      <c r="O104" s="261"/>
      <c r="P104" s="266"/>
      <c r="Q104" s="266"/>
      <c r="R104" s="266"/>
      <c r="S104" s="266"/>
      <c r="T104" s="230"/>
    </row>
    <row r="105" spans="1:20" ht="31.5">
      <c r="A105" s="241">
        <f t="shared" si="2"/>
        <v>95</v>
      </c>
      <c r="B105" s="249" t="s">
        <v>73</v>
      </c>
      <c r="C105" s="247" t="s">
        <v>689</v>
      </c>
      <c r="D105" s="320">
        <v>1</v>
      </c>
      <c r="E105" s="330"/>
      <c r="F105" s="330"/>
      <c r="G105" s="330"/>
      <c r="H105" s="323" t="s">
        <v>473</v>
      </c>
      <c r="I105" s="324"/>
      <c r="J105" s="324"/>
      <c r="K105" s="324"/>
      <c r="L105" s="324"/>
      <c r="M105" s="324"/>
      <c r="N105" s="264">
        <f aca="true" t="shared" si="3" ref="N105:S105">SUM(N107+N109+N110)</f>
        <v>37.64</v>
      </c>
      <c r="O105" s="264">
        <f t="shared" si="3"/>
        <v>11.52</v>
      </c>
      <c r="P105" s="264">
        <f t="shared" si="3"/>
        <v>10.89</v>
      </c>
      <c r="Q105" s="264">
        <f t="shared" si="3"/>
        <v>19.17</v>
      </c>
      <c r="R105" s="264">
        <f t="shared" si="3"/>
        <v>21.18</v>
      </c>
      <c r="S105" s="264">
        <f t="shared" si="3"/>
        <v>18.96</v>
      </c>
      <c r="T105" s="230"/>
    </row>
    <row r="106" spans="1:20" ht="15.75">
      <c r="A106" s="241">
        <f t="shared" si="2"/>
        <v>96</v>
      </c>
      <c r="B106" s="249" t="s">
        <v>256</v>
      </c>
      <c r="C106" s="246"/>
      <c r="D106" s="320"/>
      <c r="E106" s="330"/>
      <c r="F106" s="330"/>
      <c r="G106" s="330"/>
      <c r="H106" s="323"/>
      <c r="I106" s="324"/>
      <c r="J106" s="324"/>
      <c r="K106" s="324"/>
      <c r="L106" s="324"/>
      <c r="M106" s="324"/>
      <c r="N106" s="268"/>
      <c r="O106" s="268"/>
      <c r="P106" s="268"/>
      <c r="Q106" s="268"/>
      <c r="R106" s="268"/>
      <c r="S106" s="268"/>
      <c r="T106" s="230"/>
    </row>
    <row r="107" spans="1:20" ht="33" customHeight="1">
      <c r="A107" s="241">
        <f t="shared" si="2"/>
        <v>97</v>
      </c>
      <c r="B107" s="250" t="s">
        <v>74</v>
      </c>
      <c r="C107" s="247" t="s">
        <v>689</v>
      </c>
      <c r="D107" s="320">
        <v>1</v>
      </c>
      <c r="E107" s="330"/>
      <c r="F107" s="330"/>
      <c r="G107" s="330"/>
      <c r="H107" s="323" t="s">
        <v>473</v>
      </c>
      <c r="I107" s="324"/>
      <c r="J107" s="324"/>
      <c r="K107" s="324"/>
      <c r="L107" s="324"/>
      <c r="M107" s="324"/>
      <c r="N107" s="261">
        <v>2.21</v>
      </c>
      <c r="O107" s="261">
        <v>0.37</v>
      </c>
      <c r="P107" s="266">
        <v>1.35</v>
      </c>
      <c r="Q107" s="266">
        <v>2.28</v>
      </c>
      <c r="R107" s="266">
        <v>1.98</v>
      </c>
      <c r="S107" s="266">
        <v>1.22</v>
      </c>
      <c r="T107" s="230"/>
    </row>
    <row r="108" spans="1:20" ht="33" customHeight="1">
      <c r="A108" s="241">
        <f t="shared" si="2"/>
        <v>98</v>
      </c>
      <c r="B108" s="251" t="s">
        <v>75</v>
      </c>
      <c r="C108" s="247" t="s">
        <v>689</v>
      </c>
      <c r="D108" s="320">
        <v>1</v>
      </c>
      <c r="E108" s="330"/>
      <c r="F108" s="330"/>
      <c r="G108" s="330"/>
      <c r="H108" s="323" t="s">
        <v>473</v>
      </c>
      <c r="I108" s="324"/>
      <c r="J108" s="324"/>
      <c r="K108" s="324"/>
      <c r="L108" s="324"/>
      <c r="M108" s="324"/>
      <c r="N108" s="261"/>
      <c r="O108" s="261"/>
      <c r="P108" s="261"/>
      <c r="Q108" s="261"/>
      <c r="R108" s="261"/>
      <c r="S108" s="261"/>
      <c r="T108" s="230"/>
    </row>
    <row r="109" spans="1:20" ht="33" customHeight="1">
      <c r="A109" s="241">
        <f t="shared" si="2"/>
        <v>99</v>
      </c>
      <c r="B109" s="250" t="s">
        <v>428</v>
      </c>
      <c r="C109" s="247" t="s">
        <v>689</v>
      </c>
      <c r="D109" s="320">
        <v>1</v>
      </c>
      <c r="E109" s="330"/>
      <c r="F109" s="330"/>
      <c r="G109" s="330"/>
      <c r="H109" s="323" t="s">
        <v>473</v>
      </c>
      <c r="I109" s="324"/>
      <c r="J109" s="324"/>
      <c r="K109" s="324"/>
      <c r="L109" s="324"/>
      <c r="M109" s="324"/>
      <c r="N109" s="261">
        <v>26.89</v>
      </c>
      <c r="O109" s="261">
        <v>5.95</v>
      </c>
      <c r="P109" s="261">
        <v>6.49</v>
      </c>
      <c r="Q109" s="261">
        <v>11.74</v>
      </c>
      <c r="R109" s="261">
        <v>14.7</v>
      </c>
      <c r="S109" s="261">
        <v>13.32</v>
      </c>
      <c r="T109" s="230"/>
    </row>
    <row r="110" spans="1:20" ht="33" customHeight="1">
      <c r="A110" s="241">
        <f t="shared" si="2"/>
        <v>100</v>
      </c>
      <c r="B110" s="250" t="s">
        <v>429</v>
      </c>
      <c r="C110" s="247" t="s">
        <v>689</v>
      </c>
      <c r="D110" s="320"/>
      <c r="E110" s="330"/>
      <c r="F110" s="330"/>
      <c r="G110" s="330"/>
      <c r="H110" s="323"/>
      <c r="I110" s="324"/>
      <c r="J110" s="324"/>
      <c r="K110" s="324"/>
      <c r="L110" s="324"/>
      <c r="M110" s="324"/>
      <c r="N110" s="261">
        <v>8.54</v>
      </c>
      <c r="O110" s="261">
        <v>5.2</v>
      </c>
      <c r="P110" s="266">
        <v>3.05</v>
      </c>
      <c r="Q110" s="266">
        <v>5.15</v>
      </c>
      <c r="R110" s="266">
        <v>4.5</v>
      </c>
      <c r="S110" s="266">
        <v>4.42</v>
      </c>
      <c r="T110" s="230"/>
    </row>
    <row r="111" spans="1:20" ht="33.75" customHeight="1">
      <c r="A111" s="241">
        <f t="shared" si="2"/>
        <v>101</v>
      </c>
      <c r="B111" s="249" t="s">
        <v>77</v>
      </c>
      <c r="C111" s="247" t="s">
        <v>689</v>
      </c>
      <c r="D111" s="320">
        <v>1</v>
      </c>
      <c r="E111" s="330"/>
      <c r="F111" s="330"/>
      <c r="G111" s="330"/>
      <c r="H111" s="323" t="s">
        <v>473</v>
      </c>
      <c r="I111" s="324"/>
      <c r="J111" s="324"/>
      <c r="K111" s="324"/>
      <c r="L111" s="324"/>
      <c r="M111" s="324"/>
      <c r="N111" s="261">
        <v>1.05</v>
      </c>
      <c r="O111" s="261">
        <v>0.46</v>
      </c>
      <c r="P111" s="266">
        <v>0.71</v>
      </c>
      <c r="Q111" s="266"/>
      <c r="R111" s="266"/>
      <c r="S111" s="266"/>
      <c r="T111" s="230"/>
    </row>
    <row r="112" spans="1:20" ht="33" customHeight="1">
      <c r="A112" s="241">
        <f t="shared" si="2"/>
        <v>102</v>
      </c>
      <c r="B112" s="249" t="s">
        <v>78</v>
      </c>
      <c r="C112" s="247" t="s">
        <v>689</v>
      </c>
      <c r="D112" s="320">
        <v>1</v>
      </c>
      <c r="E112" s="322"/>
      <c r="F112" s="322"/>
      <c r="G112" s="322"/>
      <c r="H112" s="323" t="s">
        <v>473</v>
      </c>
      <c r="I112" s="324"/>
      <c r="J112" s="324"/>
      <c r="K112" s="324"/>
      <c r="L112" s="324"/>
      <c r="M112" s="324"/>
      <c r="N112" s="261">
        <v>6.18</v>
      </c>
      <c r="O112" s="261">
        <v>6.25</v>
      </c>
      <c r="P112" s="261">
        <v>6.02</v>
      </c>
      <c r="Q112" s="261"/>
      <c r="R112" s="261"/>
      <c r="S112" s="261"/>
      <c r="T112" s="230"/>
    </row>
    <row r="113" spans="1:20" ht="34.5" customHeight="1">
      <c r="A113" s="241">
        <f t="shared" si="2"/>
        <v>103</v>
      </c>
      <c r="B113" s="250" t="s">
        <v>79</v>
      </c>
      <c r="C113" s="247" t="s">
        <v>689</v>
      </c>
      <c r="D113" s="320">
        <v>1</v>
      </c>
      <c r="E113" s="322"/>
      <c r="F113" s="322"/>
      <c r="G113" s="322"/>
      <c r="H113" s="323" t="s">
        <v>473</v>
      </c>
      <c r="I113" s="324"/>
      <c r="J113" s="324"/>
      <c r="K113" s="324"/>
      <c r="L113" s="324"/>
      <c r="M113" s="324"/>
      <c r="N113" s="261"/>
      <c r="O113" s="261"/>
      <c r="P113" s="328"/>
      <c r="Q113" s="266" t="s">
        <v>208</v>
      </c>
      <c r="R113" s="266"/>
      <c r="S113" s="266"/>
      <c r="T113" s="230"/>
    </row>
    <row r="114" spans="1:20" ht="57.75" customHeight="1">
      <c r="A114" s="241">
        <f t="shared" si="2"/>
        <v>104</v>
      </c>
      <c r="B114" s="244" t="s">
        <v>80</v>
      </c>
      <c r="C114" s="246" t="s">
        <v>689</v>
      </c>
      <c r="D114" s="320">
        <v>1</v>
      </c>
      <c r="E114" s="321"/>
      <c r="F114" s="321"/>
      <c r="G114" s="321"/>
      <c r="H114" s="323" t="s">
        <v>473</v>
      </c>
      <c r="I114" s="324"/>
      <c r="J114" s="324"/>
      <c r="K114" s="324"/>
      <c r="L114" s="324"/>
      <c r="M114" s="324"/>
      <c r="N114" s="259">
        <f aca="true" t="shared" si="4" ref="N114:S114">SUM(N116+N117)</f>
        <v>0</v>
      </c>
      <c r="O114" s="259">
        <f t="shared" si="4"/>
        <v>0</v>
      </c>
      <c r="P114" s="259">
        <f t="shared" si="4"/>
        <v>0</v>
      </c>
      <c r="Q114" s="259">
        <f t="shared" si="4"/>
        <v>0</v>
      </c>
      <c r="R114" s="259">
        <f t="shared" si="4"/>
        <v>0</v>
      </c>
      <c r="S114" s="259">
        <f t="shared" si="4"/>
        <v>0</v>
      </c>
      <c r="T114" s="230"/>
    </row>
    <row r="115" spans="1:20" ht="15.75">
      <c r="A115" s="241">
        <f t="shared" si="2"/>
        <v>105</v>
      </c>
      <c r="B115" s="245" t="s">
        <v>81</v>
      </c>
      <c r="C115" s="246"/>
      <c r="D115" s="320"/>
      <c r="E115" s="321"/>
      <c r="F115" s="321"/>
      <c r="G115" s="321"/>
      <c r="H115" s="323"/>
      <c r="I115" s="324"/>
      <c r="J115" s="324"/>
      <c r="K115" s="324"/>
      <c r="L115" s="324"/>
      <c r="M115" s="324"/>
      <c r="N115" s="325"/>
      <c r="O115" s="325"/>
      <c r="P115" s="325"/>
      <c r="Q115" s="325"/>
      <c r="R115" s="325"/>
      <c r="S115" s="325"/>
      <c r="T115" s="230"/>
    </row>
    <row r="116" spans="1:20" ht="36" customHeight="1">
      <c r="A116" s="241">
        <f t="shared" si="2"/>
        <v>106</v>
      </c>
      <c r="B116" s="248" t="s">
        <v>82</v>
      </c>
      <c r="C116" s="246" t="s">
        <v>689</v>
      </c>
      <c r="D116" s="320">
        <v>1</v>
      </c>
      <c r="E116" s="321"/>
      <c r="F116" s="321"/>
      <c r="G116" s="321"/>
      <c r="H116" s="323" t="s">
        <v>473</v>
      </c>
      <c r="I116" s="324"/>
      <c r="J116" s="324"/>
      <c r="K116" s="324"/>
      <c r="L116" s="324"/>
      <c r="M116" s="324"/>
      <c r="N116" s="326"/>
      <c r="O116" s="326"/>
      <c r="P116" s="326"/>
      <c r="Q116" s="326"/>
      <c r="R116" s="326"/>
      <c r="S116" s="326"/>
      <c r="T116" s="230"/>
    </row>
    <row r="117" spans="1:20" ht="37.5" customHeight="1">
      <c r="A117" s="241">
        <f t="shared" si="2"/>
        <v>107</v>
      </c>
      <c r="B117" s="248" t="s">
        <v>83</v>
      </c>
      <c r="C117" s="246" t="s">
        <v>689</v>
      </c>
      <c r="D117" s="320">
        <v>1</v>
      </c>
      <c r="E117" s="321"/>
      <c r="F117" s="321"/>
      <c r="G117" s="321"/>
      <c r="H117" s="323" t="s">
        <v>473</v>
      </c>
      <c r="I117" s="324"/>
      <c r="J117" s="324"/>
      <c r="K117" s="324"/>
      <c r="L117" s="324"/>
      <c r="M117" s="324"/>
      <c r="N117" s="261"/>
      <c r="O117" s="261"/>
      <c r="P117" s="261"/>
      <c r="Q117" s="261"/>
      <c r="R117" s="261"/>
      <c r="S117" s="261"/>
      <c r="T117" s="230"/>
    </row>
    <row r="118" spans="1:20" ht="20.25" customHeight="1">
      <c r="A118" s="241">
        <f t="shared" si="2"/>
        <v>108</v>
      </c>
      <c r="B118" s="244" t="s">
        <v>672</v>
      </c>
      <c r="C118" s="246" t="s">
        <v>84</v>
      </c>
      <c r="D118" s="320">
        <v>1</v>
      </c>
      <c r="E118" s="329"/>
      <c r="F118" s="329"/>
      <c r="G118" s="329"/>
      <c r="H118" s="323" t="s">
        <v>473</v>
      </c>
      <c r="I118" s="324"/>
      <c r="J118" s="324"/>
      <c r="K118" s="324"/>
      <c r="L118" s="324"/>
      <c r="M118" s="324"/>
      <c r="N118" s="259">
        <f aca="true" t="shared" si="5" ref="N118:S118">N120+N122+N124</f>
        <v>0</v>
      </c>
      <c r="O118" s="259">
        <f t="shared" si="5"/>
        <v>0</v>
      </c>
      <c r="P118" s="259">
        <f t="shared" si="5"/>
        <v>0</v>
      </c>
      <c r="Q118" s="259">
        <f t="shared" si="5"/>
        <v>0</v>
      </c>
      <c r="R118" s="259">
        <f t="shared" si="5"/>
        <v>0</v>
      </c>
      <c r="S118" s="259">
        <f t="shared" si="5"/>
        <v>0</v>
      </c>
      <c r="T118" s="230"/>
    </row>
    <row r="119" spans="1:20" ht="21" customHeight="1">
      <c r="A119" s="241">
        <f t="shared" si="2"/>
        <v>109</v>
      </c>
      <c r="B119" s="252"/>
      <c r="C119" s="246" t="s">
        <v>677</v>
      </c>
      <c r="D119" s="320">
        <v>1</v>
      </c>
      <c r="E119" s="330"/>
      <c r="F119" s="330"/>
      <c r="G119" s="330"/>
      <c r="H119" s="332" t="s">
        <v>472</v>
      </c>
      <c r="I119" s="324"/>
      <c r="J119" s="324"/>
      <c r="K119" s="324"/>
      <c r="L119" s="324"/>
      <c r="M119" s="324"/>
      <c r="N119" s="261"/>
      <c r="O119" s="261"/>
      <c r="P119" s="268" t="e">
        <f>P118/O118*100</f>
        <v>#DIV/0!</v>
      </c>
      <c r="Q119" s="268" t="e">
        <f>Q118/P118*100</f>
        <v>#DIV/0!</v>
      </c>
      <c r="R119" s="268" t="e">
        <f>R118/Q118*100</f>
        <v>#DIV/0!</v>
      </c>
      <c r="S119" s="268" t="e">
        <f>S118/R118*100</f>
        <v>#DIV/0!</v>
      </c>
      <c r="T119" s="230"/>
    </row>
    <row r="120" spans="1:20" ht="22.5" customHeight="1">
      <c r="A120" s="241">
        <f t="shared" si="2"/>
        <v>110</v>
      </c>
      <c r="B120" s="248" t="s">
        <v>85</v>
      </c>
      <c r="C120" s="246" t="s">
        <v>84</v>
      </c>
      <c r="D120" s="320">
        <v>1</v>
      </c>
      <c r="E120" s="330"/>
      <c r="F120" s="330"/>
      <c r="G120" s="330"/>
      <c r="H120" s="332" t="s">
        <v>473</v>
      </c>
      <c r="I120" s="324"/>
      <c r="J120" s="324"/>
      <c r="K120" s="324"/>
      <c r="L120" s="324"/>
      <c r="M120" s="324"/>
      <c r="N120" s="261"/>
      <c r="O120" s="261"/>
      <c r="P120" s="266"/>
      <c r="Q120" s="266"/>
      <c r="R120" s="266"/>
      <c r="S120" s="266"/>
      <c r="T120" s="230"/>
    </row>
    <row r="121" spans="1:20" ht="20.25" customHeight="1">
      <c r="A121" s="241">
        <f t="shared" si="2"/>
        <v>111</v>
      </c>
      <c r="B121" s="248"/>
      <c r="C121" s="246" t="s">
        <v>677</v>
      </c>
      <c r="D121" s="320">
        <v>1</v>
      </c>
      <c r="E121" s="330"/>
      <c r="F121" s="330"/>
      <c r="G121" s="330"/>
      <c r="H121" s="332" t="s">
        <v>472</v>
      </c>
      <c r="I121" s="324"/>
      <c r="J121" s="324"/>
      <c r="K121" s="324"/>
      <c r="L121" s="324"/>
      <c r="M121" s="324"/>
      <c r="N121" s="261"/>
      <c r="O121" s="261"/>
      <c r="P121" s="268" t="e">
        <f>P120/O120*100</f>
        <v>#DIV/0!</v>
      </c>
      <c r="Q121" s="268" t="e">
        <f>Q120/P120*100</f>
        <v>#DIV/0!</v>
      </c>
      <c r="R121" s="268" t="e">
        <f>R120/Q120*100</f>
        <v>#DIV/0!</v>
      </c>
      <c r="S121" s="268" t="e">
        <f>S120/R120*100</f>
        <v>#DIV/0!</v>
      </c>
      <c r="T121" s="230"/>
    </row>
    <row r="122" spans="1:20" ht="19.5" customHeight="1">
      <c r="A122" s="241">
        <f t="shared" si="2"/>
        <v>112</v>
      </c>
      <c r="B122" s="248" t="s">
        <v>86</v>
      </c>
      <c r="C122" s="246" t="s">
        <v>84</v>
      </c>
      <c r="D122" s="320">
        <v>1</v>
      </c>
      <c r="E122" s="330"/>
      <c r="F122" s="330"/>
      <c r="G122" s="330"/>
      <c r="H122" s="332" t="s">
        <v>473</v>
      </c>
      <c r="I122" s="324"/>
      <c r="J122" s="324"/>
      <c r="K122" s="324"/>
      <c r="L122" s="324"/>
      <c r="M122" s="324"/>
      <c r="N122" s="261"/>
      <c r="O122" s="261"/>
      <c r="P122" s="266"/>
      <c r="Q122" s="266"/>
      <c r="R122" s="266"/>
      <c r="S122" s="266"/>
      <c r="T122" s="230"/>
    </row>
    <row r="123" spans="1:20" ht="23.25" customHeight="1">
      <c r="A123" s="241">
        <f t="shared" si="2"/>
        <v>113</v>
      </c>
      <c r="B123" s="248"/>
      <c r="C123" s="246" t="s">
        <v>677</v>
      </c>
      <c r="D123" s="320">
        <v>1</v>
      </c>
      <c r="E123" s="330"/>
      <c r="F123" s="330"/>
      <c r="G123" s="330"/>
      <c r="H123" s="332" t="s">
        <v>472</v>
      </c>
      <c r="I123" s="324"/>
      <c r="J123" s="324"/>
      <c r="K123" s="324"/>
      <c r="L123" s="324"/>
      <c r="M123" s="324"/>
      <c r="N123" s="261"/>
      <c r="O123" s="261"/>
      <c r="P123" s="268" t="e">
        <f>P122/O122*100</f>
        <v>#DIV/0!</v>
      </c>
      <c r="Q123" s="268" t="e">
        <f>Q122/P122*100</f>
        <v>#DIV/0!</v>
      </c>
      <c r="R123" s="268" t="e">
        <f>R122/Q122*100</f>
        <v>#DIV/0!</v>
      </c>
      <c r="S123" s="268" t="e">
        <f>S122/R122*100</f>
        <v>#DIV/0!</v>
      </c>
      <c r="T123" s="230"/>
    </row>
    <row r="124" spans="1:20" ht="50.25" customHeight="1">
      <c r="A124" s="241">
        <f t="shared" si="2"/>
        <v>114</v>
      </c>
      <c r="B124" s="248" t="s">
        <v>87</v>
      </c>
      <c r="C124" s="246" t="s">
        <v>84</v>
      </c>
      <c r="D124" s="320">
        <v>1</v>
      </c>
      <c r="E124" s="322"/>
      <c r="F124" s="322"/>
      <c r="G124" s="322"/>
      <c r="H124" s="333" t="s">
        <v>473</v>
      </c>
      <c r="I124" s="324"/>
      <c r="J124" s="324"/>
      <c r="K124" s="324"/>
      <c r="L124" s="324"/>
      <c r="M124" s="324"/>
      <c r="N124" s="261"/>
      <c r="O124" s="261"/>
      <c r="P124" s="266"/>
      <c r="Q124" s="266"/>
      <c r="R124" s="266"/>
      <c r="S124" s="266"/>
      <c r="T124" s="230"/>
    </row>
    <row r="125" spans="1:20" ht="21" customHeight="1">
      <c r="A125" s="241">
        <f t="shared" si="2"/>
        <v>115</v>
      </c>
      <c r="B125" s="252"/>
      <c r="C125" s="246" t="s">
        <v>677</v>
      </c>
      <c r="D125" s="320">
        <v>1</v>
      </c>
      <c r="E125" s="321"/>
      <c r="F125" s="321"/>
      <c r="G125" s="321"/>
      <c r="H125" s="323" t="s">
        <v>472</v>
      </c>
      <c r="I125" s="324"/>
      <c r="J125" s="324"/>
      <c r="K125" s="324"/>
      <c r="L125" s="324"/>
      <c r="M125" s="324"/>
      <c r="N125" s="261"/>
      <c r="O125" s="261"/>
      <c r="P125" s="268" t="e">
        <f>P124/O124*100</f>
        <v>#DIV/0!</v>
      </c>
      <c r="Q125" s="268" t="e">
        <f>Q124/P124*100</f>
        <v>#DIV/0!</v>
      </c>
      <c r="R125" s="268" t="e">
        <f>R124/Q124*100</f>
        <v>#DIV/0!</v>
      </c>
      <c r="S125" s="268" t="e">
        <f>S124/R124*100</f>
        <v>#DIV/0!</v>
      </c>
      <c r="T125" s="230"/>
    </row>
    <row r="126" spans="1:20" ht="15.75">
      <c r="A126" s="241">
        <f t="shared" si="2"/>
        <v>116</v>
      </c>
      <c r="B126" s="252"/>
      <c r="C126" s="246"/>
      <c r="D126" s="320"/>
      <c r="E126" s="321"/>
      <c r="F126" s="321"/>
      <c r="G126" s="321"/>
      <c r="H126" s="323"/>
      <c r="I126" s="324"/>
      <c r="J126" s="324"/>
      <c r="K126" s="324"/>
      <c r="L126" s="324"/>
      <c r="M126" s="324"/>
      <c r="N126" s="331"/>
      <c r="O126" s="331"/>
      <c r="P126" s="325"/>
      <c r="Q126" s="325"/>
      <c r="R126" s="325"/>
      <c r="S126" s="325"/>
      <c r="T126" s="230"/>
    </row>
    <row r="127" spans="1:20" ht="45" customHeight="1">
      <c r="A127" s="241">
        <f t="shared" si="2"/>
        <v>117</v>
      </c>
      <c r="B127" s="244" t="s">
        <v>89</v>
      </c>
      <c r="C127" s="246" t="s">
        <v>689</v>
      </c>
      <c r="D127" s="320">
        <v>1</v>
      </c>
      <c r="E127" s="329"/>
      <c r="F127" s="329"/>
      <c r="G127" s="329"/>
      <c r="H127" s="323" t="s">
        <v>473</v>
      </c>
      <c r="I127" s="324"/>
      <c r="J127" s="324"/>
      <c r="K127" s="324"/>
      <c r="L127" s="324"/>
      <c r="M127" s="324"/>
      <c r="N127" s="261">
        <v>71.77</v>
      </c>
      <c r="O127" s="261">
        <v>67.45</v>
      </c>
      <c r="P127" s="266">
        <v>61.1</v>
      </c>
      <c r="Q127" s="266">
        <v>65.2</v>
      </c>
      <c r="R127" s="266">
        <v>67.02</v>
      </c>
      <c r="S127" s="266">
        <v>69.14</v>
      </c>
      <c r="T127" s="230"/>
    </row>
    <row r="128" spans="1:20" ht="47.25" customHeight="1">
      <c r="A128" s="241">
        <f t="shared" si="2"/>
        <v>118</v>
      </c>
      <c r="B128" s="244" t="s">
        <v>21</v>
      </c>
      <c r="C128" s="246" t="s">
        <v>689</v>
      </c>
      <c r="D128" s="320">
        <v>1</v>
      </c>
      <c r="E128" s="330"/>
      <c r="F128" s="330"/>
      <c r="G128" s="330"/>
      <c r="H128" s="323" t="s">
        <v>473</v>
      </c>
      <c r="I128" s="324"/>
      <c r="J128" s="324"/>
      <c r="K128" s="324"/>
      <c r="L128" s="324"/>
      <c r="M128" s="324"/>
      <c r="N128" s="261">
        <v>2.77</v>
      </c>
      <c r="O128" s="261">
        <v>2.94</v>
      </c>
      <c r="P128" s="266">
        <v>3.1</v>
      </c>
      <c r="Q128" s="266">
        <v>3.5</v>
      </c>
      <c r="R128" s="266">
        <v>4.4</v>
      </c>
      <c r="S128" s="266">
        <v>5.1</v>
      </c>
      <c r="T128" s="230"/>
    </row>
    <row r="129" spans="1:20" ht="50.25" customHeight="1">
      <c r="A129" s="241">
        <f t="shared" si="2"/>
        <v>119</v>
      </c>
      <c r="B129" s="244" t="s">
        <v>91</v>
      </c>
      <c r="C129" s="246" t="s">
        <v>689</v>
      </c>
      <c r="D129" s="320">
        <v>1</v>
      </c>
      <c r="E129" s="322"/>
      <c r="F129" s="322"/>
      <c r="G129" s="322"/>
      <c r="H129" s="323" t="s">
        <v>473</v>
      </c>
      <c r="I129" s="324"/>
      <c r="J129" s="324"/>
      <c r="K129" s="324"/>
      <c r="L129" s="324"/>
      <c r="M129" s="324"/>
      <c r="N129" s="261">
        <v>896.04</v>
      </c>
      <c r="O129" s="261">
        <v>899.1</v>
      </c>
      <c r="P129" s="266">
        <v>903.5</v>
      </c>
      <c r="Q129" s="266">
        <v>906.4</v>
      </c>
      <c r="R129" s="266">
        <v>911.6</v>
      </c>
      <c r="S129" s="266">
        <v>917.2</v>
      </c>
      <c r="T129" s="230"/>
    </row>
    <row r="130" spans="1:19" ht="19.5" customHeight="1">
      <c r="A130" s="241">
        <f t="shared" si="2"/>
        <v>120</v>
      </c>
      <c r="B130" s="338" t="s">
        <v>433</v>
      </c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40"/>
    </row>
    <row r="131" spans="1:19" ht="39" customHeight="1">
      <c r="A131" s="241">
        <f t="shared" si="2"/>
        <v>121</v>
      </c>
      <c r="B131" s="244" t="s">
        <v>430</v>
      </c>
      <c r="C131" s="246" t="s">
        <v>689</v>
      </c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261">
        <v>4.53</v>
      </c>
      <c r="O131" s="261">
        <v>6</v>
      </c>
      <c r="P131" s="261">
        <v>8</v>
      </c>
      <c r="Q131" s="261">
        <v>8.1</v>
      </c>
      <c r="R131" s="261">
        <v>13</v>
      </c>
      <c r="S131" s="261">
        <v>18</v>
      </c>
    </row>
    <row r="132" spans="1:19" ht="33" customHeight="1">
      <c r="A132" s="241">
        <f t="shared" si="2"/>
        <v>122</v>
      </c>
      <c r="B132" s="248"/>
      <c r="C132" s="246" t="s">
        <v>690</v>
      </c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261">
        <v>4.75</v>
      </c>
      <c r="O132" s="261">
        <v>127</v>
      </c>
      <c r="P132" s="259">
        <f>P131/O131/P133*10000</f>
        <v>128.3285210137953</v>
      </c>
      <c r="Q132" s="259">
        <f>Q131/P131/Q133*10000</f>
        <v>97.16890595009596</v>
      </c>
      <c r="R132" s="259">
        <f>R131/Q131/R133*10000</f>
        <v>152.12685038909368</v>
      </c>
      <c r="S132" s="259">
        <f>S131/R131/S133*10000</f>
        <v>131.49243918474687</v>
      </c>
    </row>
    <row r="133" spans="1:19" ht="33.75" customHeight="1">
      <c r="A133" s="241">
        <f t="shared" si="2"/>
        <v>123</v>
      </c>
      <c r="B133" s="248" t="s">
        <v>431</v>
      </c>
      <c r="C133" s="246" t="s">
        <v>677</v>
      </c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259">
        <v>106.4</v>
      </c>
      <c r="O133" s="259">
        <v>104.9</v>
      </c>
      <c r="P133" s="259">
        <v>103.9</v>
      </c>
      <c r="Q133" s="259">
        <v>104.2</v>
      </c>
      <c r="R133" s="259">
        <v>105.5</v>
      </c>
      <c r="S133" s="259">
        <v>105.3</v>
      </c>
    </row>
    <row r="134" spans="1:20" ht="42" customHeight="1">
      <c r="A134" s="241">
        <f t="shared" si="2"/>
        <v>124</v>
      </c>
      <c r="B134" s="244" t="s">
        <v>370</v>
      </c>
      <c r="C134" s="246" t="s">
        <v>160</v>
      </c>
      <c r="D134" s="320">
        <v>1</v>
      </c>
      <c r="E134" s="329"/>
      <c r="F134" s="329"/>
      <c r="G134" s="329"/>
      <c r="H134" s="323" t="s">
        <v>473</v>
      </c>
      <c r="I134" s="324"/>
      <c r="J134" s="324"/>
      <c r="K134" s="324"/>
      <c r="L134" s="324"/>
      <c r="M134" s="324"/>
      <c r="N134" s="260">
        <v>1.03</v>
      </c>
      <c r="O134" s="261">
        <v>1.4</v>
      </c>
      <c r="P134" s="260">
        <v>1.4</v>
      </c>
      <c r="Q134" s="260">
        <v>1.45</v>
      </c>
      <c r="R134" s="260">
        <v>1.54</v>
      </c>
      <c r="S134" s="260">
        <v>1.5</v>
      </c>
      <c r="T134" s="230"/>
    </row>
    <row r="135" spans="1:20" ht="19.5" customHeight="1">
      <c r="A135" s="241">
        <f t="shared" si="2"/>
        <v>125</v>
      </c>
      <c r="B135" s="245" t="s">
        <v>161</v>
      </c>
      <c r="C135" s="246"/>
      <c r="D135" s="320"/>
      <c r="E135" s="330"/>
      <c r="F135" s="330"/>
      <c r="G135" s="330"/>
      <c r="H135" s="323"/>
      <c r="I135" s="324"/>
      <c r="J135" s="324"/>
      <c r="K135" s="324"/>
      <c r="L135" s="324"/>
      <c r="M135" s="324"/>
      <c r="N135" s="335"/>
      <c r="O135" s="326"/>
      <c r="P135" s="260"/>
      <c r="Q135" s="261"/>
      <c r="R135" s="261"/>
      <c r="S135" s="261"/>
      <c r="T135" s="230"/>
    </row>
    <row r="136" spans="1:20" ht="27.75" customHeight="1">
      <c r="A136" s="241">
        <f t="shared" si="2"/>
        <v>126</v>
      </c>
      <c r="B136" s="248" t="s">
        <v>98</v>
      </c>
      <c r="C136" s="246" t="s">
        <v>160</v>
      </c>
      <c r="D136" s="320">
        <v>1</v>
      </c>
      <c r="E136" s="330"/>
      <c r="F136" s="330"/>
      <c r="G136" s="330"/>
      <c r="H136" s="323" t="s">
        <v>473</v>
      </c>
      <c r="I136" s="324"/>
      <c r="J136" s="324"/>
      <c r="K136" s="324"/>
      <c r="L136" s="324"/>
      <c r="M136" s="324"/>
      <c r="N136" s="335"/>
      <c r="O136" s="326"/>
      <c r="P136" s="260"/>
      <c r="Q136" s="261"/>
      <c r="R136" s="261"/>
      <c r="S136" s="261"/>
      <c r="T136" s="230"/>
    </row>
    <row r="137" spans="1:19" ht="39.75" customHeight="1">
      <c r="A137" s="241">
        <f t="shared" si="2"/>
        <v>127</v>
      </c>
      <c r="B137" s="248" t="s">
        <v>162</v>
      </c>
      <c r="C137" s="246" t="s">
        <v>160</v>
      </c>
      <c r="D137" s="320">
        <v>1</v>
      </c>
      <c r="E137" s="330"/>
      <c r="F137" s="330"/>
      <c r="G137" s="330"/>
      <c r="H137" s="323" t="s">
        <v>473</v>
      </c>
      <c r="I137" s="324"/>
      <c r="J137" s="324"/>
      <c r="K137" s="324"/>
      <c r="L137" s="324"/>
      <c r="M137" s="324"/>
      <c r="N137" s="335"/>
      <c r="O137" s="326"/>
      <c r="P137" s="260"/>
      <c r="Q137" s="260"/>
      <c r="R137" s="260"/>
      <c r="S137" s="260"/>
    </row>
    <row r="138" spans="1:19" ht="53.25" customHeight="1">
      <c r="A138" s="241">
        <f t="shared" si="2"/>
        <v>128</v>
      </c>
      <c r="B138" s="248" t="s">
        <v>163</v>
      </c>
      <c r="C138" s="246" t="s">
        <v>160</v>
      </c>
      <c r="D138" s="320">
        <v>1</v>
      </c>
      <c r="E138" s="322"/>
      <c r="F138" s="322"/>
      <c r="G138" s="322"/>
      <c r="H138" s="323" t="s">
        <v>473</v>
      </c>
      <c r="I138" s="324"/>
      <c r="J138" s="324"/>
      <c r="K138" s="324"/>
      <c r="L138" s="324"/>
      <c r="M138" s="324"/>
      <c r="N138" s="260">
        <v>1.03</v>
      </c>
      <c r="O138" s="261">
        <v>1.4</v>
      </c>
      <c r="P138" s="260">
        <v>1.4</v>
      </c>
      <c r="Q138" s="261">
        <v>1.45</v>
      </c>
      <c r="R138" s="261">
        <v>1.54</v>
      </c>
      <c r="S138" s="261">
        <v>1.5</v>
      </c>
    </row>
    <row r="139" spans="1:19" ht="15.75">
      <c r="A139" s="253"/>
      <c r="B139" s="253"/>
      <c r="C139" s="253"/>
      <c r="D139" s="254"/>
      <c r="E139" s="255"/>
      <c r="F139" s="256"/>
      <c r="G139" s="254"/>
      <c r="H139" s="257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</row>
    <row r="140" spans="1:19" ht="15.75">
      <c r="A140" s="253"/>
      <c r="B140" s="253"/>
      <c r="C140" s="253"/>
      <c r="D140" s="254"/>
      <c r="E140" s="255"/>
      <c r="F140" s="256"/>
      <c r="G140" s="254"/>
      <c r="H140" s="257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</row>
    <row r="141" spans="1:19" ht="15.75">
      <c r="A141" s="253"/>
      <c r="B141" s="253"/>
      <c r="C141" s="253"/>
      <c r="D141" s="254"/>
      <c r="E141" s="255"/>
      <c r="F141" s="256"/>
      <c r="G141" s="254"/>
      <c r="H141" s="257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</row>
    <row r="142" spans="1:19" ht="22.5" customHeight="1">
      <c r="A142" s="253"/>
      <c r="B142" s="291" t="s">
        <v>434</v>
      </c>
      <c r="C142" s="291"/>
      <c r="D142" s="292"/>
      <c r="E142" s="293"/>
      <c r="F142" s="294"/>
      <c r="G142" s="292"/>
      <c r="H142" s="295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</row>
    <row r="143" spans="1:19" ht="30.75" customHeight="1">
      <c r="A143" s="253"/>
      <c r="B143" s="291" t="s">
        <v>751</v>
      </c>
      <c r="C143" s="291"/>
      <c r="D143" s="292"/>
      <c r="E143" s="293"/>
      <c r="F143" s="294"/>
      <c r="G143" s="292"/>
      <c r="H143" s="295"/>
      <c r="I143" s="291"/>
      <c r="J143" s="291"/>
      <c r="K143" s="291"/>
      <c r="L143" s="291"/>
      <c r="M143" s="291"/>
      <c r="N143" s="296">
        <f aca="true" t="shared" si="6" ref="N143:S143">SUM(N25-N95)</f>
        <v>0</v>
      </c>
      <c r="O143" s="296">
        <f t="shared" si="6"/>
        <v>-0.0049999999999954525</v>
      </c>
      <c r="P143" s="296">
        <f t="shared" si="6"/>
        <v>0</v>
      </c>
      <c r="Q143" s="296">
        <f t="shared" si="6"/>
        <v>0.001999999999995339</v>
      </c>
      <c r="R143" s="296">
        <f t="shared" si="6"/>
        <v>0.003999999999997783</v>
      </c>
      <c r="S143" s="296">
        <f t="shared" si="6"/>
        <v>0.003999999999990678</v>
      </c>
    </row>
    <row r="144" spans="1:19" ht="15.75">
      <c r="A144" s="253"/>
      <c r="B144" s="291"/>
      <c r="C144" s="291"/>
      <c r="D144" s="292"/>
      <c r="E144" s="293"/>
      <c r="F144" s="294"/>
      <c r="G144" s="292"/>
      <c r="H144" s="295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</row>
    <row r="145" spans="1:19" ht="15.75">
      <c r="A145" s="253"/>
      <c r="B145" s="291" t="s">
        <v>44</v>
      </c>
      <c r="C145" s="291"/>
      <c r="D145" s="292"/>
      <c r="E145" s="293"/>
      <c r="F145" s="294"/>
      <c r="G145" s="292"/>
      <c r="H145" s="295"/>
      <c r="I145" s="291"/>
      <c r="J145" s="291"/>
      <c r="K145" s="291"/>
      <c r="L145" s="291"/>
      <c r="M145" s="291"/>
      <c r="N145" s="297">
        <f aca="true" t="shared" si="7" ref="N145:S145">N95-N96-N100</f>
        <v>0</v>
      </c>
      <c r="O145" s="297">
        <f t="shared" si="7"/>
        <v>0</v>
      </c>
      <c r="P145" s="297">
        <f t="shared" si="7"/>
        <v>0</v>
      </c>
      <c r="Q145" s="297">
        <f t="shared" si="7"/>
        <v>0</v>
      </c>
      <c r="R145" s="297">
        <f t="shared" si="7"/>
        <v>0</v>
      </c>
      <c r="S145" s="297">
        <f t="shared" si="7"/>
        <v>0</v>
      </c>
    </row>
    <row r="146" spans="1:19" ht="17.25" customHeight="1">
      <c r="A146" s="253"/>
      <c r="B146" s="291" t="s">
        <v>43</v>
      </c>
      <c r="C146" s="291"/>
      <c r="D146" s="292"/>
      <c r="E146" s="293"/>
      <c r="F146" s="294"/>
      <c r="G146" s="292"/>
      <c r="H146" s="295"/>
      <c r="I146" s="291"/>
      <c r="J146" s="291"/>
      <c r="K146" s="291"/>
      <c r="L146" s="291"/>
      <c r="M146" s="291"/>
      <c r="N146" s="298">
        <f aca="true" t="shared" si="8" ref="N146:S146">N105-N107-N109</f>
        <v>8.54</v>
      </c>
      <c r="O146" s="298">
        <f t="shared" si="8"/>
        <v>5.2</v>
      </c>
      <c r="P146" s="298">
        <f t="shared" si="8"/>
        <v>3.0500000000000007</v>
      </c>
      <c r="Q146" s="298">
        <f t="shared" si="8"/>
        <v>5.15</v>
      </c>
      <c r="R146" s="298">
        <f t="shared" si="8"/>
        <v>4.5</v>
      </c>
      <c r="S146" s="298">
        <f t="shared" si="8"/>
        <v>4.420000000000002</v>
      </c>
    </row>
    <row r="147" spans="1:19" ht="15.75">
      <c r="A147" s="253"/>
      <c r="B147" s="291"/>
      <c r="C147" s="291"/>
      <c r="D147" s="292"/>
      <c r="E147" s="293"/>
      <c r="F147" s="294"/>
      <c r="G147" s="292"/>
      <c r="H147" s="295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</row>
    <row r="148" spans="1:19" ht="15.75">
      <c r="A148" s="253"/>
      <c r="B148" s="291"/>
      <c r="C148" s="291"/>
      <c r="D148" s="292"/>
      <c r="E148" s="293"/>
      <c r="F148" s="294"/>
      <c r="G148" s="292"/>
      <c r="H148" s="295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</row>
    <row r="149" spans="1:19" ht="47.25">
      <c r="A149" s="253"/>
      <c r="B149" s="299" t="s">
        <v>398</v>
      </c>
      <c r="C149" s="291"/>
      <c r="D149" s="292"/>
      <c r="E149" s="293"/>
      <c r="F149" s="294"/>
      <c r="G149" s="292"/>
      <c r="H149" s="295"/>
      <c r="I149" s="291"/>
      <c r="J149" s="291"/>
      <c r="K149" s="291"/>
      <c r="L149" s="291"/>
      <c r="M149" s="291"/>
      <c r="N149" s="300">
        <v>98.04</v>
      </c>
      <c r="O149" s="300">
        <f aca="true" t="shared" si="9" ref="O149:S154">O95/N95/O$14*10000</f>
        <v>115.03268814300698</v>
      </c>
      <c r="P149" s="300">
        <f t="shared" si="9"/>
        <v>36.99765359299066</v>
      </c>
      <c r="Q149" s="300">
        <f t="shared" si="9"/>
        <v>163.69754552652412</v>
      </c>
      <c r="R149" s="300">
        <f t="shared" si="9"/>
        <v>105.41358342542075</v>
      </c>
      <c r="S149" s="300">
        <f t="shared" si="9"/>
        <v>104.05075582023568</v>
      </c>
    </row>
    <row r="150" spans="1:19" ht="15.75">
      <c r="A150" s="253"/>
      <c r="B150" s="301" t="s">
        <v>66</v>
      </c>
      <c r="C150" s="291"/>
      <c r="D150" s="292"/>
      <c r="E150" s="293"/>
      <c r="F150" s="294"/>
      <c r="G150" s="292"/>
      <c r="H150" s="295"/>
      <c r="I150" s="291"/>
      <c r="J150" s="291"/>
      <c r="K150" s="291"/>
      <c r="L150" s="291"/>
      <c r="M150" s="291"/>
      <c r="N150" s="291">
        <v>98.06</v>
      </c>
      <c r="O150" s="300">
        <f t="shared" si="9"/>
        <v>85.81471256689122</v>
      </c>
      <c r="P150" s="300">
        <f t="shared" si="9"/>
        <v>135.88290041458666</v>
      </c>
      <c r="Q150" s="300">
        <f t="shared" si="9"/>
        <v>108.64021822925933</v>
      </c>
      <c r="R150" s="300">
        <f t="shared" si="9"/>
        <v>111.20745492154364</v>
      </c>
      <c r="S150" s="300">
        <f t="shared" si="9"/>
        <v>106.29196120839265</v>
      </c>
    </row>
    <row r="151" spans="1:19" ht="15.75">
      <c r="A151" s="253"/>
      <c r="B151" s="301" t="s">
        <v>192</v>
      </c>
      <c r="C151" s="291"/>
      <c r="D151" s="292"/>
      <c r="E151" s="293"/>
      <c r="F151" s="294"/>
      <c r="G151" s="292"/>
      <c r="H151" s="295"/>
      <c r="I151" s="291"/>
      <c r="J151" s="291"/>
      <c r="K151" s="291"/>
      <c r="L151" s="291"/>
      <c r="M151" s="291"/>
      <c r="N151" s="291"/>
      <c r="O151" s="300" t="e">
        <f t="shared" si="9"/>
        <v>#DIV/0!</v>
      </c>
      <c r="P151" s="300" t="e">
        <f t="shared" si="9"/>
        <v>#DIV/0!</v>
      </c>
      <c r="Q151" s="300" t="e">
        <f t="shared" si="9"/>
        <v>#DIV/0!</v>
      </c>
      <c r="R151" s="300" t="e">
        <f t="shared" si="9"/>
        <v>#DIV/0!</v>
      </c>
      <c r="S151" s="300" t="e">
        <f t="shared" si="9"/>
        <v>#DIV/0!</v>
      </c>
    </row>
    <row r="152" spans="1:19" ht="15.75">
      <c r="A152" s="253"/>
      <c r="B152" s="302" t="s">
        <v>67</v>
      </c>
      <c r="C152" s="291"/>
      <c r="D152" s="292"/>
      <c r="E152" s="293"/>
      <c r="F152" s="294"/>
      <c r="G152" s="292"/>
      <c r="H152" s="295"/>
      <c r="I152" s="291"/>
      <c r="J152" s="291"/>
      <c r="K152" s="291"/>
      <c r="L152" s="291"/>
      <c r="M152" s="291"/>
      <c r="N152" s="291">
        <v>98.07</v>
      </c>
      <c r="O152" s="300">
        <f t="shared" si="9"/>
        <v>93.20997038999776</v>
      </c>
      <c r="P152" s="300">
        <f t="shared" si="9"/>
        <v>120.90126396775966</v>
      </c>
      <c r="Q152" s="300">
        <f t="shared" si="9"/>
        <v>109.66810966810966</v>
      </c>
      <c r="R152" s="300">
        <f t="shared" si="9"/>
        <v>113.00679929488794</v>
      </c>
      <c r="S152" s="300">
        <f t="shared" si="9"/>
        <v>107.4642186923583</v>
      </c>
    </row>
    <row r="153" spans="1:19" ht="15.75">
      <c r="A153" s="253"/>
      <c r="B153" s="302" t="s">
        <v>68</v>
      </c>
      <c r="C153" s="291"/>
      <c r="D153" s="292"/>
      <c r="E153" s="293"/>
      <c r="F153" s="294"/>
      <c r="G153" s="292"/>
      <c r="H153" s="295"/>
      <c r="I153" s="291"/>
      <c r="J153" s="291"/>
      <c r="K153" s="291"/>
      <c r="L153" s="291"/>
      <c r="M153" s="291"/>
      <c r="N153" s="291">
        <v>98.04</v>
      </c>
      <c r="O153" s="300">
        <f t="shared" si="9"/>
        <v>43.75151200078238</v>
      </c>
      <c r="P153" s="300">
        <f t="shared" si="9"/>
        <v>317.42508324084355</v>
      </c>
      <c r="Q153" s="300">
        <f t="shared" si="9"/>
        <v>103.89610389610391</v>
      </c>
      <c r="R153" s="300">
        <f t="shared" si="9"/>
        <v>102.44141823089191</v>
      </c>
      <c r="S153" s="300">
        <f t="shared" si="9"/>
        <v>99.99195467031389</v>
      </c>
    </row>
    <row r="154" spans="1:19" ht="15.75">
      <c r="A154" s="253"/>
      <c r="B154" s="301" t="s">
        <v>69</v>
      </c>
      <c r="C154" s="291"/>
      <c r="D154" s="292"/>
      <c r="E154" s="293"/>
      <c r="F154" s="294"/>
      <c r="G154" s="292"/>
      <c r="H154" s="295"/>
      <c r="I154" s="291"/>
      <c r="J154" s="291"/>
      <c r="K154" s="291"/>
      <c r="L154" s="291"/>
      <c r="M154" s="291"/>
      <c r="N154" s="291">
        <v>98.03</v>
      </c>
      <c r="O154" s="300">
        <f t="shared" si="9"/>
        <v>121.18916196226868</v>
      </c>
      <c r="P154" s="300">
        <f t="shared" si="9"/>
        <v>22.24359896886654</v>
      </c>
      <c r="Q154" s="300">
        <f t="shared" si="9"/>
        <v>213.8803307929301</v>
      </c>
      <c r="R154" s="300">
        <f t="shared" si="9"/>
        <v>102.73115416565399</v>
      </c>
      <c r="S154" s="300">
        <f t="shared" si="9"/>
        <v>102.92751517254591</v>
      </c>
    </row>
    <row r="155" spans="1:19" ht="15.75">
      <c r="A155" s="253"/>
      <c r="B155" s="301" t="s">
        <v>192</v>
      </c>
      <c r="C155" s="291"/>
      <c r="D155" s="292"/>
      <c r="E155" s="293"/>
      <c r="F155" s="294"/>
      <c r="G155" s="292"/>
      <c r="H155" s="295"/>
      <c r="I155" s="291"/>
      <c r="J155" s="291"/>
      <c r="K155" s="291"/>
      <c r="L155" s="291"/>
      <c r="M155" s="291"/>
      <c r="N155" s="291"/>
      <c r="O155" s="300"/>
      <c r="P155" s="300"/>
      <c r="Q155" s="300"/>
      <c r="R155" s="300"/>
      <c r="S155" s="300"/>
    </row>
    <row r="156" spans="1:19" ht="15.75">
      <c r="A156" s="253"/>
      <c r="B156" s="302" t="s">
        <v>70</v>
      </c>
      <c r="C156" s="291"/>
      <c r="D156" s="292"/>
      <c r="E156" s="293"/>
      <c r="F156" s="294"/>
      <c r="G156" s="292"/>
      <c r="H156" s="295"/>
      <c r="I156" s="291"/>
      <c r="J156" s="291"/>
      <c r="K156" s="291"/>
      <c r="L156" s="291"/>
      <c r="M156" s="291"/>
      <c r="N156" s="291">
        <v>98.05</v>
      </c>
      <c r="O156" s="300">
        <f aca="true" t="shared" si="10" ref="O156:S163">O102/N102/O$14*10000</f>
        <v>501.61181637633854</v>
      </c>
      <c r="P156" s="300">
        <f t="shared" si="10"/>
        <v>0</v>
      </c>
      <c r="Q156" s="300" t="e">
        <f t="shared" si="10"/>
        <v>#DIV/0!</v>
      </c>
      <c r="R156" s="300">
        <f t="shared" si="10"/>
        <v>99.91556431184915</v>
      </c>
      <c r="S156" s="300">
        <f t="shared" si="10"/>
        <v>119.84897227253477</v>
      </c>
    </row>
    <row r="157" spans="1:19" ht="15.75">
      <c r="A157" s="253"/>
      <c r="B157" s="303" t="s">
        <v>71</v>
      </c>
      <c r="C157" s="291"/>
      <c r="D157" s="292"/>
      <c r="E157" s="293"/>
      <c r="F157" s="294"/>
      <c r="G157" s="292"/>
      <c r="H157" s="295"/>
      <c r="I157" s="291"/>
      <c r="J157" s="291"/>
      <c r="K157" s="291"/>
      <c r="L157" s="291"/>
      <c r="M157" s="291"/>
      <c r="N157" s="291"/>
      <c r="O157" s="300" t="e">
        <f t="shared" si="10"/>
        <v>#DIV/0!</v>
      </c>
      <c r="P157" s="300" t="e">
        <f t="shared" si="10"/>
        <v>#DIV/0!</v>
      </c>
      <c r="Q157" s="300" t="e">
        <f t="shared" si="10"/>
        <v>#DIV/0!</v>
      </c>
      <c r="R157" s="300" t="e">
        <f t="shared" si="10"/>
        <v>#DIV/0!</v>
      </c>
      <c r="S157" s="300" t="e">
        <f t="shared" si="10"/>
        <v>#DIV/0!</v>
      </c>
    </row>
    <row r="158" spans="1:19" ht="15.75">
      <c r="A158" s="253"/>
      <c r="B158" s="302" t="s">
        <v>72</v>
      </c>
      <c r="C158" s="291"/>
      <c r="D158" s="292"/>
      <c r="E158" s="293"/>
      <c r="F158" s="294"/>
      <c r="G158" s="292"/>
      <c r="H158" s="295"/>
      <c r="I158" s="291"/>
      <c r="J158" s="291"/>
      <c r="K158" s="291"/>
      <c r="L158" s="291"/>
      <c r="M158" s="291"/>
      <c r="N158" s="291"/>
      <c r="O158" s="300" t="e">
        <f t="shared" si="10"/>
        <v>#DIV/0!</v>
      </c>
      <c r="P158" s="300" t="e">
        <f t="shared" si="10"/>
        <v>#DIV/0!</v>
      </c>
      <c r="Q158" s="300" t="e">
        <f t="shared" si="10"/>
        <v>#DIV/0!</v>
      </c>
      <c r="R158" s="300" t="e">
        <f t="shared" si="10"/>
        <v>#DIV/0!</v>
      </c>
      <c r="S158" s="300" t="e">
        <f t="shared" si="10"/>
        <v>#DIV/0!</v>
      </c>
    </row>
    <row r="159" spans="1:19" ht="15.75">
      <c r="A159" s="253"/>
      <c r="B159" s="302" t="s">
        <v>73</v>
      </c>
      <c r="C159" s="291"/>
      <c r="D159" s="292"/>
      <c r="E159" s="293"/>
      <c r="F159" s="294"/>
      <c r="G159" s="292"/>
      <c r="H159" s="295"/>
      <c r="I159" s="291"/>
      <c r="J159" s="291"/>
      <c r="K159" s="291"/>
      <c r="L159" s="291"/>
      <c r="M159" s="291"/>
      <c r="N159" s="291">
        <v>98.06</v>
      </c>
      <c r="O159" s="300">
        <f t="shared" si="10"/>
        <v>27.253551715033833</v>
      </c>
      <c r="P159" s="300">
        <f t="shared" si="10"/>
        <v>89.1804245283019</v>
      </c>
      <c r="Q159" s="300">
        <f t="shared" si="10"/>
        <v>167.65053128689496</v>
      </c>
      <c r="R159" s="300">
        <f t="shared" si="10"/>
        <v>105.72740001946822</v>
      </c>
      <c r="S159" s="300">
        <f t="shared" si="10"/>
        <v>85.91018579437016</v>
      </c>
    </row>
    <row r="160" spans="1:19" ht="15.75">
      <c r="A160" s="253"/>
      <c r="B160" s="302" t="s">
        <v>256</v>
      </c>
      <c r="C160" s="291"/>
      <c r="D160" s="292"/>
      <c r="E160" s="293"/>
      <c r="F160" s="294"/>
      <c r="G160" s="292"/>
      <c r="H160" s="295"/>
      <c r="I160" s="291"/>
      <c r="J160" s="291"/>
      <c r="K160" s="291"/>
      <c r="L160" s="291"/>
      <c r="M160" s="291"/>
      <c r="N160" s="291"/>
      <c r="O160" s="300" t="e">
        <f t="shared" si="10"/>
        <v>#DIV/0!</v>
      </c>
      <c r="P160" s="300" t="e">
        <f t="shared" si="10"/>
        <v>#DIV/0!</v>
      </c>
      <c r="Q160" s="300" t="e">
        <f t="shared" si="10"/>
        <v>#DIV/0!</v>
      </c>
      <c r="R160" s="300" t="e">
        <f t="shared" si="10"/>
        <v>#DIV/0!</v>
      </c>
      <c r="S160" s="300" t="e">
        <f t="shared" si="10"/>
        <v>#DIV/0!</v>
      </c>
    </row>
    <row r="161" spans="1:19" ht="15.75">
      <c r="A161" s="253"/>
      <c r="B161" s="303" t="s">
        <v>74</v>
      </c>
      <c r="C161" s="291"/>
      <c r="D161" s="292"/>
      <c r="E161" s="293"/>
      <c r="F161" s="294"/>
      <c r="G161" s="292"/>
      <c r="H161" s="295"/>
      <c r="I161" s="291"/>
      <c r="J161" s="291"/>
      <c r="K161" s="291"/>
      <c r="L161" s="291"/>
      <c r="M161" s="291"/>
      <c r="N161" s="291">
        <v>98.22</v>
      </c>
      <c r="O161" s="300">
        <f t="shared" si="10"/>
        <v>14.908353916263401</v>
      </c>
      <c r="P161" s="300">
        <f t="shared" si="10"/>
        <v>344.2121366649669</v>
      </c>
      <c r="Q161" s="300">
        <f t="shared" si="10"/>
        <v>160.84656084656083</v>
      </c>
      <c r="R161" s="300">
        <f t="shared" si="10"/>
        <v>83.10249307479225</v>
      </c>
      <c r="S161" s="300">
        <f t="shared" si="10"/>
        <v>59.132592721844155</v>
      </c>
    </row>
    <row r="162" spans="1:19" ht="31.5">
      <c r="A162" s="253"/>
      <c r="B162" s="304" t="s">
        <v>75</v>
      </c>
      <c r="C162" s="291"/>
      <c r="D162" s="292"/>
      <c r="E162" s="293"/>
      <c r="F162" s="294"/>
      <c r="G162" s="292"/>
      <c r="H162" s="295"/>
      <c r="I162" s="291"/>
      <c r="J162" s="291"/>
      <c r="K162" s="291"/>
      <c r="L162" s="291"/>
      <c r="M162" s="291"/>
      <c r="N162" s="291"/>
      <c r="O162" s="300" t="e">
        <f t="shared" si="10"/>
        <v>#DIV/0!</v>
      </c>
      <c r="P162" s="300" t="e">
        <f t="shared" si="10"/>
        <v>#DIV/0!</v>
      </c>
      <c r="Q162" s="300" t="e">
        <f t="shared" si="10"/>
        <v>#DIV/0!</v>
      </c>
      <c r="R162" s="300" t="e">
        <f t="shared" si="10"/>
        <v>#DIV/0!</v>
      </c>
      <c r="S162" s="300" t="e">
        <f t="shared" si="10"/>
        <v>#DIV/0!</v>
      </c>
    </row>
    <row r="163" spans="1:19" ht="15.75">
      <c r="A163" s="253"/>
      <c r="B163" s="303" t="s">
        <v>76</v>
      </c>
      <c r="C163" s="291"/>
      <c r="D163" s="292"/>
      <c r="E163" s="293"/>
      <c r="F163" s="294"/>
      <c r="G163" s="292"/>
      <c r="H163" s="295"/>
      <c r="I163" s="291"/>
      <c r="J163" s="291"/>
      <c r="K163" s="291"/>
      <c r="L163" s="291"/>
      <c r="M163" s="291"/>
      <c r="N163" s="291">
        <v>98.05</v>
      </c>
      <c r="O163" s="300">
        <f t="shared" si="10"/>
        <v>19.703637423929887</v>
      </c>
      <c r="P163" s="300">
        <f t="shared" si="10"/>
        <v>102.90153797368004</v>
      </c>
      <c r="Q163" s="300">
        <f t="shared" si="10"/>
        <v>172.2796977034265</v>
      </c>
      <c r="R163" s="300">
        <f t="shared" si="10"/>
        <v>119.82100209482977</v>
      </c>
      <c r="S163" s="300">
        <f t="shared" si="10"/>
        <v>86.9599279251048</v>
      </c>
    </row>
    <row r="164" spans="1:19" ht="15.75">
      <c r="A164" s="253"/>
      <c r="B164" s="302" t="s">
        <v>77</v>
      </c>
      <c r="C164" s="291"/>
      <c r="D164" s="292"/>
      <c r="E164" s="293"/>
      <c r="F164" s="294"/>
      <c r="G164" s="292"/>
      <c r="H164" s="295"/>
      <c r="I164" s="291"/>
      <c r="J164" s="291"/>
      <c r="K164" s="291"/>
      <c r="L164" s="291"/>
      <c r="M164" s="291"/>
      <c r="N164" s="291">
        <v>98.23</v>
      </c>
      <c r="O164" s="300">
        <f aca="true" t="shared" si="11" ref="O164:S166">O111/N111/O$14*10000</f>
        <v>39.01115210108977</v>
      </c>
      <c r="P164" s="300">
        <f t="shared" si="11"/>
        <v>145.61115668580803</v>
      </c>
      <c r="Q164" s="300">
        <f t="shared" si="11"/>
        <v>0</v>
      </c>
      <c r="R164" s="300" t="e">
        <f t="shared" si="11"/>
        <v>#DIV/0!</v>
      </c>
      <c r="S164" s="300" t="e">
        <f t="shared" si="11"/>
        <v>#DIV/0!</v>
      </c>
    </row>
    <row r="165" spans="1:19" ht="15.75">
      <c r="A165" s="253"/>
      <c r="B165" s="302" t="s">
        <v>78</v>
      </c>
      <c r="C165" s="291"/>
      <c r="D165" s="292"/>
      <c r="E165" s="293"/>
      <c r="F165" s="294"/>
      <c r="G165" s="292"/>
      <c r="H165" s="295"/>
      <c r="I165" s="291"/>
      <c r="J165" s="291"/>
      <c r="K165" s="291"/>
      <c r="L165" s="291"/>
      <c r="M165" s="291"/>
      <c r="N165" s="291">
        <v>97.98</v>
      </c>
      <c r="O165" s="300">
        <f t="shared" si="11"/>
        <v>90.05582019959253</v>
      </c>
      <c r="P165" s="300">
        <f t="shared" si="11"/>
        <v>90.86792452830188</v>
      </c>
      <c r="Q165" s="300">
        <f t="shared" si="11"/>
        <v>0</v>
      </c>
      <c r="R165" s="300" t="e">
        <f t="shared" si="11"/>
        <v>#DIV/0!</v>
      </c>
      <c r="S165" s="300" t="e">
        <f t="shared" si="11"/>
        <v>#DIV/0!</v>
      </c>
    </row>
    <row r="166" spans="1:19" ht="15.75">
      <c r="A166" s="253"/>
      <c r="B166" s="303" t="s">
        <v>79</v>
      </c>
      <c r="C166" s="291"/>
      <c r="D166" s="292"/>
      <c r="E166" s="293"/>
      <c r="F166" s="294"/>
      <c r="G166" s="292"/>
      <c r="H166" s="295"/>
      <c r="I166" s="291"/>
      <c r="J166" s="291"/>
      <c r="K166" s="291"/>
      <c r="L166" s="291"/>
      <c r="M166" s="291"/>
      <c r="N166" s="291"/>
      <c r="O166" s="300" t="e">
        <f t="shared" si="11"/>
        <v>#DIV/0!</v>
      </c>
      <c r="P166" s="300" t="e">
        <f t="shared" si="11"/>
        <v>#DIV/0!</v>
      </c>
      <c r="Q166" s="300" t="e">
        <f t="shared" si="11"/>
        <v>#VALUE!</v>
      </c>
      <c r="R166" s="300" t="e">
        <f t="shared" si="11"/>
        <v>#VALUE!</v>
      </c>
      <c r="S166" s="300" t="e">
        <f t="shared" si="11"/>
        <v>#DIV/0!</v>
      </c>
    </row>
    <row r="167" spans="1:19" ht="15.75">
      <c r="A167" s="253"/>
      <c r="B167" s="305"/>
      <c r="C167" s="305"/>
      <c r="D167" s="306"/>
      <c r="E167" s="307"/>
      <c r="F167" s="308"/>
      <c r="G167" s="306"/>
      <c r="H167" s="309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</row>
    <row r="168" spans="1:19" ht="15.75">
      <c r="A168" s="253"/>
      <c r="B168" s="305"/>
      <c r="C168" s="305"/>
      <c r="D168" s="306"/>
      <c r="E168" s="307"/>
      <c r="F168" s="308"/>
      <c r="G168" s="306"/>
      <c r="H168" s="309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</row>
    <row r="169" spans="1:19" ht="15.75">
      <c r="A169" s="253"/>
      <c r="B169" s="305"/>
      <c r="C169" s="305"/>
      <c r="D169" s="306"/>
      <c r="E169" s="307"/>
      <c r="F169" s="308"/>
      <c r="G169" s="306"/>
      <c r="H169" s="309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</row>
    <row r="170" spans="1:19" ht="15.75">
      <c r="A170" s="253"/>
      <c r="B170" s="299" t="s">
        <v>89</v>
      </c>
      <c r="C170" s="305"/>
      <c r="D170" s="306"/>
      <c r="E170" s="307"/>
      <c r="F170" s="308"/>
      <c r="G170" s="306"/>
      <c r="H170" s="309"/>
      <c r="I170" s="305"/>
      <c r="J170" s="305"/>
      <c r="K170" s="305"/>
      <c r="L170" s="305"/>
      <c r="M170" s="305"/>
      <c r="N170" s="305">
        <v>98.04</v>
      </c>
      <c r="O170" s="300">
        <f aca="true" t="shared" si="12" ref="O170:S172">O127/N127/O$14*10000</f>
        <v>83.68724123799548</v>
      </c>
      <c r="P170" s="300">
        <f t="shared" si="12"/>
        <v>85.45813111039622</v>
      </c>
      <c r="Q170" s="300">
        <f t="shared" si="12"/>
        <v>101.62886758631439</v>
      </c>
      <c r="R170" s="300">
        <f t="shared" si="12"/>
        <v>98.3649866439663</v>
      </c>
      <c r="S170" s="300">
        <f t="shared" si="12"/>
        <v>99.0050238534233</v>
      </c>
    </row>
    <row r="171" spans="1:19" ht="31.5">
      <c r="A171" s="253"/>
      <c r="B171" s="299" t="s">
        <v>21</v>
      </c>
      <c r="C171" s="305"/>
      <c r="D171" s="306"/>
      <c r="E171" s="307"/>
      <c r="F171" s="308"/>
      <c r="G171" s="306"/>
      <c r="H171" s="309"/>
      <c r="I171" s="305"/>
      <c r="J171" s="305"/>
      <c r="K171" s="305"/>
      <c r="L171" s="305"/>
      <c r="M171" s="305"/>
      <c r="N171" s="305">
        <v>98.18</v>
      </c>
      <c r="O171" s="300">
        <f t="shared" si="12"/>
        <v>94.51218532103603</v>
      </c>
      <c r="P171" s="300">
        <f t="shared" si="12"/>
        <v>99.47375176485689</v>
      </c>
      <c r="Q171" s="300">
        <f t="shared" si="12"/>
        <v>107.5268817204301</v>
      </c>
      <c r="R171" s="300">
        <f t="shared" si="12"/>
        <v>120.30075187969928</v>
      </c>
      <c r="S171" s="300">
        <f t="shared" si="12"/>
        <v>111.23713139068224</v>
      </c>
    </row>
    <row r="172" spans="1:19" ht="31.5">
      <c r="A172" s="253"/>
      <c r="B172" s="299" t="s">
        <v>91</v>
      </c>
      <c r="C172" s="305"/>
      <c r="D172" s="306"/>
      <c r="E172" s="307"/>
      <c r="F172" s="308"/>
      <c r="G172" s="306"/>
      <c r="H172" s="309"/>
      <c r="I172" s="305"/>
      <c r="J172" s="305"/>
      <c r="K172" s="305"/>
      <c r="L172" s="305"/>
      <c r="M172" s="305"/>
      <c r="N172" s="305">
        <v>98.04</v>
      </c>
      <c r="O172" s="300">
        <f t="shared" si="12"/>
        <v>89.3512935097868</v>
      </c>
      <c r="P172" s="300">
        <f t="shared" si="12"/>
        <v>94.80130025203401</v>
      </c>
      <c r="Q172" s="300">
        <f t="shared" si="12"/>
        <v>95.54378475241786</v>
      </c>
      <c r="R172" s="300">
        <f t="shared" si="12"/>
        <v>96.2427733459461</v>
      </c>
      <c r="S172" s="300">
        <f t="shared" si="12"/>
        <v>96.55883351202122</v>
      </c>
    </row>
    <row r="173" spans="1:19" ht="15.75">
      <c r="A173" s="253"/>
      <c r="B173" s="305"/>
      <c r="C173" s="305"/>
      <c r="D173" s="306"/>
      <c r="E173" s="307"/>
      <c r="F173" s="308"/>
      <c r="G173" s="306"/>
      <c r="H173" s="309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</row>
    <row r="174" spans="1:19" ht="15.75">
      <c r="A174" s="253"/>
      <c r="B174" s="305"/>
      <c r="C174" s="305"/>
      <c r="D174" s="306"/>
      <c r="E174" s="307"/>
      <c r="F174" s="308"/>
      <c r="G174" s="306"/>
      <c r="H174" s="309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</row>
    <row r="175" spans="1:19" ht="31.5">
      <c r="A175" s="253"/>
      <c r="B175" s="310" t="s">
        <v>45</v>
      </c>
      <c r="C175" s="311"/>
      <c r="D175" s="306"/>
      <c r="E175" s="307"/>
      <c r="F175" s="308"/>
      <c r="G175" s="306"/>
      <c r="H175" s="309"/>
      <c r="I175" s="305"/>
      <c r="J175" s="305"/>
      <c r="K175" s="305"/>
      <c r="L175" s="305"/>
      <c r="M175" s="305"/>
      <c r="N175" s="298">
        <f aca="true" t="shared" si="13" ref="N175:S175">N127-N25</f>
        <v>5.289999999999992</v>
      </c>
      <c r="O175" s="298">
        <f t="shared" si="13"/>
        <v>-18.424999999999997</v>
      </c>
      <c r="P175" s="298">
        <f t="shared" si="13"/>
        <v>27.42</v>
      </c>
      <c r="Q175" s="298">
        <f t="shared" si="13"/>
        <v>7.308000000000007</v>
      </c>
      <c r="R175" s="298">
        <f t="shared" si="13"/>
        <v>3.245999999999995</v>
      </c>
      <c r="S175" s="298">
        <f t="shared" si="13"/>
        <v>-0.003999999999990678</v>
      </c>
    </row>
  </sheetData>
  <sheetProtection/>
  <mergeCells count="16">
    <mergeCell ref="R9:R10"/>
    <mergeCell ref="S9:S10"/>
    <mergeCell ref="B1:S1"/>
    <mergeCell ref="B2:S2"/>
    <mergeCell ref="B3:S3"/>
    <mergeCell ref="B5:S5"/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="75" zoomScaleNormal="75" zoomScalePageLayoutView="0" workbookViewId="0" topLeftCell="A1">
      <selection activeCell="B25" sqref="B25:J25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71" t="s">
        <v>809</v>
      </c>
      <c r="B1" s="371"/>
      <c r="C1" s="371"/>
      <c r="D1" s="371"/>
      <c r="E1" s="371"/>
      <c r="F1" s="371"/>
      <c r="G1" s="371"/>
      <c r="H1" s="371"/>
      <c r="I1" s="371"/>
      <c r="J1" s="371"/>
      <c r="K1" s="278"/>
      <c r="L1" s="278"/>
      <c r="M1" s="278"/>
      <c r="N1" s="278"/>
    </row>
    <row r="2" spans="1:14" ht="18.75">
      <c r="A2" s="372" t="s">
        <v>810</v>
      </c>
      <c r="B2" s="372"/>
      <c r="C2" s="372"/>
      <c r="D2" s="372"/>
      <c r="E2" s="372"/>
      <c r="F2" s="372"/>
      <c r="G2" s="372"/>
      <c r="H2" s="372"/>
      <c r="I2" s="372"/>
      <c r="J2" s="372"/>
      <c r="K2" s="278"/>
      <c r="L2" s="278"/>
      <c r="M2" s="278"/>
      <c r="N2" s="278"/>
    </row>
    <row r="3" spans="1:14" ht="27.75" customHeight="1">
      <c r="A3" s="373" t="s">
        <v>891</v>
      </c>
      <c r="B3" s="373"/>
      <c r="C3" s="373"/>
      <c r="D3" s="373"/>
      <c r="E3" s="373"/>
      <c r="F3" s="373"/>
      <c r="G3" s="373"/>
      <c r="H3" s="373"/>
      <c r="I3" s="373"/>
      <c r="J3" s="373"/>
      <c r="K3" s="278"/>
      <c r="L3" s="278"/>
      <c r="M3" s="278"/>
      <c r="N3" s="278"/>
    </row>
    <row r="4" spans="1:14" ht="20.25" customHeight="1">
      <c r="A4" s="372" t="s">
        <v>811</v>
      </c>
      <c r="B4" s="372"/>
      <c r="C4" s="372"/>
      <c r="D4" s="372"/>
      <c r="E4" s="372"/>
      <c r="F4" s="372"/>
      <c r="G4" s="372"/>
      <c r="H4" s="372"/>
      <c r="I4" s="372"/>
      <c r="J4" s="372"/>
      <c r="K4" s="278"/>
      <c r="L4" s="278"/>
      <c r="M4" s="278"/>
      <c r="N4" s="278"/>
    </row>
    <row r="5" spans="1:14" ht="18.7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41.25" customHeight="1">
      <c r="A6" s="365" t="s">
        <v>658</v>
      </c>
      <c r="B6" s="365" t="s">
        <v>812</v>
      </c>
      <c r="C6" s="365" t="s">
        <v>813</v>
      </c>
      <c r="D6" s="365" t="s">
        <v>814</v>
      </c>
      <c r="E6" s="368" t="s">
        <v>883</v>
      </c>
      <c r="F6" s="369"/>
      <c r="G6" s="369"/>
      <c r="H6" s="370"/>
      <c r="I6" s="365" t="s">
        <v>815</v>
      </c>
      <c r="J6" s="365" t="s">
        <v>816</v>
      </c>
      <c r="K6" s="278"/>
      <c r="L6" s="278"/>
      <c r="M6" s="278"/>
      <c r="N6" s="278"/>
    </row>
    <row r="7" spans="1:14" ht="27" customHeight="1">
      <c r="A7" s="366"/>
      <c r="B7" s="366"/>
      <c r="C7" s="366"/>
      <c r="D7" s="366"/>
      <c r="E7" s="365" t="s">
        <v>817</v>
      </c>
      <c r="F7" s="368" t="s">
        <v>256</v>
      </c>
      <c r="G7" s="369"/>
      <c r="H7" s="370"/>
      <c r="I7" s="366"/>
      <c r="J7" s="366"/>
      <c r="K7" s="278"/>
      <c r="L7" s="278"/>
      <c r="M7" s="278"/>
      <c r="N7" s="278"/>
    </row>
    <row r="8" spans="1:14" ht="26.25" customHeight="1">
      <c r="A8" s="366"/>
      <c r="B8" s="366"/>
      <c r="C8" s="366"/>
      <c r="D8" s="366"/>
      <c r="E8" s="366"/>
      <c r="F8" s="365" t="s">
        <v>818</v>
      </c>
      <c r="G8" s="365" t="s">
        <v>819</v>
      </c>
      <c r="H8" s="279" t="s">
        <v>192</v>
      </c>
      <c r="I8" s="366"/>
      <c r="J8" s="366"/>
      <c r="K8" s="278"/>
      <c r="L8" s="278"/>
      <c r="M8" s="278"/>
      <c r="N8" s="278"/>
    </row>
    <row r="9" spans="1:14" ht="41.25" customHeight="1">
      <c r="A9" s="367"/>
      <c r="B9" s="367"/>
      <c r="C9" s="367"/>
      <c r="D9" s="367"/>
      <c r="E9" s="367"/>
      <c r="F9" s="367"/>
      <c r="G9" s="367"/>
      <c r="H9" s="279" t="s">
        <v>73</v>
      </c>
      <c r="I9" s="367"/>
      <c r="J9" s="367"/>
      <c r="K9" s="278"/>
      <c r="L9" s="278"/>
      <c r="M9" s="278"/>
      <c r="N9" s="278"/>
    </row>
    <row r="10" spans="1:14" ht="15.75" customHeight="1">
      <c r="A10" s="280">
        <v>1</v>
      </c>
      <c r="B10" s="280">
        <v>2</v>
      </c>
      <c r="C10" s="280"/>
      <c r="D10" s="280">
        <v>3</v>
      </c>
      <c r="E10" s="280">
        <v>4</v>
      </c>
      <c r="F10" s="280"/>
      <c r="G10" s="280"/>
      <c r="H10" s="280">
        <v>7</v>
      </c>
      <c r="I10" s="280">
        <v>8</v>
      </c>
      <c r="J10" s="280">
        <v>9</v>
      </c>
      <c r="K10" s="278"/>
      <c r="L10" s="278"/>
      <c r="M10" s="278"/>
      <c r="N10" s="278"/>
    </row>
    <row r="11" spans="1:14" ht="23.25" customHeight="1">
      <c r="A11" s="281">
        <v>1</v>
      </c>
      <c r="B11" s="360" t="s">
        <v>820</v>
      </c>
      <c r="C11" s="360"/>
      <c r="D11" s="360"/>
      <c r="E11" s="360"/>
      <c r="F11" s="360"/>
      <c r="G11" s="360"/>
      <c r="H11" s="360"/>
      <c r="I11" s="360"/>
      <c r="J11" s="360"/>
      <c r="K11" s="278"/>
      <c r="L11" s="278"/>
      <c r="M11" s="278"/>
      <c r="N11" s="278"/>
    </row>
    <row r="12" spans="1:14" ht="94.5" customHeight="1">
      <c r="A12" s="281"/>
      <c r="B12" s="283" t="s">
        <v>885</v>
      </c>
      <c r="C12" s="283" t="s">
        <v>887</v>
      </c>
      <c r="D12" s="283" t="s">
        <v>886</v>
      </c>
      <c r="E12" s="284">
        <v>15.2</v>
      </c>
      <c r="F12" s="284">
        <v>15.2</v>
      </c>
      <c r="G12" s="284"/>
      <c r="H12" s="284"/>
      <c r="I12" s="284"/>
      <c r="J12" s="284">
        <v>211</v>
      </c>
      <c r="K12" s="278"/>
      <c r="L12" s="278"/>
      <c r="M12" s="278"/>
      <c r="N12" s="278"/>
    </row>
    <row r="13" spans="1:14" ht="18.75">
      <c r="A13" s="281">
        <f aca="true" t="shared" si="0" ref="A13:A75">SUM(A12+1)</f>
        <v>1</v>
      </c>
      <c r="B13" s="283"/>
      <c r="C13" s="283"/>
      <c r="D13" s="283"/>
      <c r="E13" s="283"/>
      <c r="F13" s="283"/>
      <c r="G13" s="283"/>
      <c r="H13" s="285"/>
      <c r="I13" s="285"/>
      <c r="J13" s="285"/>
      <c r="K13" s="278"/>
      <c r="L13" s="278"/>
      <c r="M13" s="278"/>
      <c r="N13" s="278"/>
    </row>
    <row r="14" spans="1:14" ht="18.75" customHeight="1">
      <c r="A14" s="281">
        <f t="shared" si="0"/>
        <v>2</v>
      </c>
      <c r="B14" s="362" t="s">
        <v>821</v>
      </c>
      <c r="C14" s="363"/>
      <c r="D14" s="363"/>
      <c r="E14" s="363"/>
      <c r="F14" s="363"/>
      <c r="G14" s="363"/>
      <c r="H14" s="363"/>
      <c r="I14" s="363"/>
      <c r="J14" s="364"/>
      <c r="K14" s="278"/>
      <c r="L14" s="278"/>
      <c r="M14" s="278"/>
      <c r="N14" s="278"/>
    </row>
    <row r="15" spans="1:14" ht="18.75">
      <c r="A15" s="281">
        <f t="shared" si="0"/>
        <v>3</v>
      </c>
      <c r="B15" s="283"/>
      <c r="C15" s="283"/>
      <c r="D15" s="283"/>
      <c r="E15" s="283"/>
      <c r="F15" s="283"/>
      <c r="G15" s="283"/>
      <c r="H15" s="285"/>
      <c r="I15" s="285"/>
      <c r="J15" s="285"/>
      <c r="K15" s="278"/>
      <c r="L15" s="278"/>
      <c r="M15" s="278"/>
      <c r="N15" s="278"/>
    </row>
    <row r="16" spans="1:14" ht="18.75">
      <c r="A16" s="281">
        <f t="shared" si="0"/>
        <v>4</v>
      </c>
      <c r="B16" s="283"/>
      <c r="C16" s="283"/>
      <c r="D16" s="283"/>
      <c r="E16" s="283"/>
      <c r="F16" s="283"/>
      <c r="G16" s="283"/>
      <c r="H16" s="285"/>
      <c r="I16" s="285"/>
      <c r="J16" s="285"/>
      <c r="K16" s="278"/>
      <c r="L16" s="278"/>
      <c r="M16" s="278"/>
      <c r="N16" s="278"/>
    </row>
    <row r="17" spans="1:10" ht="23.25" customHeight="1">
      <c r="A17" s="281">
        <f t="shared" si="0"/>
        <v>5</v>
      </c>
      <c r="B17" s="355" t="s">
        <v>822</v>
      </c>
      <c r="C17" s="355"/>
      <c r="D17" s="355"/>
      <c r="E17" s="355"/>
      <c r="F17" s="355"/>
      <c r="G17" s="355"/>
      <c r="H17" s="355"/>
      <c r="I17" s="355"/>
      <c r="J17" s="355"/>
    </row>
    <row r="18" spans="1:10" ht="23.25" customHeight="1">
      <c r="A18" s="281">
        <f t="shared" si="0"/>
        <v>6</v>
      </c>
      <c r="B18" s="359" t="s">
        <v>823</v>
      </c>
      <c r="C18" s="359"/>
      <c r="D18" s="359"/>
      <c r="E18" s="359"/>
      <c r="F18" s="359"/>
      <c r="G18" s="359"/>
      <c r="H18" s="359"/>
      <c r="I18" s="359"/>
      <c r="J18" s="359"/>
    </row>
    <row r="19" spans="1:10" ht="18.75">
      <c r="A19" s="281">
        <f t="shared" si="0"/>
        <v>7</v>
      </c>
      <c r="B19" s="287"/>
      <c r="C19" s="287"/>
      <c r="D19" s="287"/>
      <c r="E19" s="287"/>
      <c r="F19" s="287"/>
      <c r="G19" s="287"/>
      <c r="H19" s="288"/>
      <c r="I19" s="288"/>
      <c r="J19" s="288"/>
    </row>
    <row r="20" spans="1:10" ht="18.75">
      <c r="A20" s="281">
        <f t="shared" si="0"/>
        <v>8</v>
      </c>
      <c r="B20" s="287"/>
      <c r="C20" s="287"/>
      <c r="D20" s="287"/>
      <c r="E20" s="287"/>
      <c r="F20" s="287"/>
      <c r="G20" s="287"/>
      <c r="H20" s="288"/>
      <c r="I20" s="288"/>
      <c r="J20" s="288"/>
    </row>
    <row r="21" spans="1:10" ht="23.25" customHeight="1">
      <c r="A21" s="281">
        <f t="shared" si="0"/>
        <v>9</v>
      </c>
      <c r="B21" s="359" t="s">
        <v>824</v>
      </c>
      <c r="C21" s="359"/>
      <c r="D21" s="359"/>
      <c r="E21" s="359"/>
      <c r="F21" s="359"/>
      <c r="G21" s="359"/>
      <c r="H21" s="359"/>
      <c r="I21" s="359"/>
      <c r="J21" s="359"/>
    </row>
    <row r="22" spans="1:10" ht="18.75">
      <c r="A22" s="281">
        <f t="shared" si="0"/>
        <v>10</v>
      </c>
      <c r="B22" s="286"/>
      <c r="C22" s="286"/>
      <c r="D22" s="286"/>
      <c r="E22" s="287"/>
      <c r="F22" s="287"/>
      <c r="G22" s="287"/>
      <c r="H22" s="288"/>
      <c r="I22" s="288"/>
      <c r="J22" s="288"/>
    </row>
    <row r="23" spans="1:10" ht="18.75">
      <c r="A23" s="281">
        <f t="shared" si="0"/>
        <v>11</v>
      </c>
      <c r="B23" s="287"/>
      <c r="C23" s="287"/>
      <c r="D23" s="286"/>
      <c r="E23" s="287"/>
      <c r="F23" s="287"/>
      <c r="G23" s="287"/>
      <c r="H23" s="288"/>
      <c r="I23" s="288"/>
      <c r="J23" s="288"/>
    </row>
    <row r="24" spans="1:10" ht="23.25" customHeight="1">
      <c r="A24" s="281">
        <f t="shared" si="0"/>
        <v>12</v>
      </c>
      <c r="B24" s="355" t="s">
        <v>825</v>
      </c>
      <c r="C24" s="355"/>
      <c r="D24" s="355"/>
      <c r="E24" s="355"/>
      <c r="F24" s="355"/>
      <c r="G24" s="355"/>
      <c r="H24" s="355"/>
      <c r="I24" s="355"/>
      <c r="J24" s="355"/>
    </row>
    <row r="25" spans="1:10" ht="23.25" customHeight="1">
      <c r="A25" s="281">
        <f t="shared" si="0"/>
        <v>13</v>
      </c>
      <c r="B25" s="359" t="s">
        <v>826</v>
      </c>
      <c r="C25" s="359"/>
      <c r="D25" s="359"/>
      <c r="E25" s="359"/>
      <c r="F25" s="359"/>
      <c r="G25" s="359"/>
      <c r="H25" s="359"/>
      <c r="I25" s="359"/>
      <c r="J25" s="359"/>
    </row>
    <row r="26" spans="1:10" ht="56.25">
      <c r="A26" s="281">
        <f t="shared" si="0"/>
        <v>14</v>
      </c>
      <c r="B26" s="286" t="s">
        <v>892</v>
      </c>
      <c r="C26" s="286" t="s">
        <v>893</v>
      </c>
      <c r="D26" s="286" t="s">
        <v>894</v>
      </c>
      <c r="E26" s="336" t="s">
        <v>895</v>
      </c>
      <c r="F26" s="286"/>
      <c r="G26" s="336" t="s">
        <v>895</v>
      </c>
      <c r="H26" s="288"/>
      <c r="I26" s="337">
        <v>35</v>
      </c>
      <c r="J26" s="288"/>
    </row>
    <row r="27" spans="1:10" ht="18.75">
      <c r="A27" s="281">
        <f t="shared" si="0"/>
        <v>15</v>
      </c>
      <c r="B27" s="286"/>
      <c r="C27" s="286"/>
      <c r="D27" s="286"/>
      <c r="E27" s="286"/>
      <c r="F27" s="286"/>
      <c r="G27" s="286"/>
      <c r="H27" s="288"/>
      <c r="I27" s="288"/>
      <c r="J27" s="288"/>
    </row>
    <row r="28" spans="1:10" ht="23.25" customHeight="1">
      <c r="A28" s="281">
        <f t="shared" si="0"/>
        <v>16</v>
      </c>
      <c r="B28" s="361" t="s">
        <v>827</v>
      </c>
      <c r="C28" s="361"/>
      <c r="D28" s="361"/>
      <c r="E28" s="361"/>
      <c r="F28" s="361"/>
      <c r="G28" s="361"/>
      <c r="H28" s="361"/>
      <c r="I28" s="361"/>
      <c r="J28" s="361"/>
    </row>
    <row r="29" spans="1:10" ht="18.75">
      <c r="A29" s="281">
        <f t="shared" si="0"/>
        <v>17</v>
      </c>
      <c r="B29" s="287"/>
      <c r="C29" s="287"/>
      <c r="D29" s="287"/>
      <c r="E29" s="286"/>
      <c r="F29" s="286"/>
      <c r="G29" s="286"/>
      <c r="H29" s="288"/>
      <c r="I29" s="288"/>
      <c r="J29" s="288"/>
    </row>
    <row r="30" spans="1:10" ht="18.75">
      <c r="A30" s="281">
        <f t="shared" si="0"/>
        <v>18</v>
      </c>
      <c r="B30" s="287"/>
      <c r="C30" s="287"/>
      <c r="D30" s="286"/>
      <c r="E30" s="286"/>
      <c r="F30" s="286"/>
      <c r="G30" s="286"/>
      <c r="H30" s="288"/>
      <c r="I30" s="288"/>
      <c r="J30" s="288"/>
    </row>
    <row r="31" spans="1:10" ht="23.25" customHeight="1">
      <c r="A31" s="281">
        <f t="shared" si="0"/>
        <v>19</v>
      </c>
      <c r="B31" s="359" t="s">
        <v>828</v>
      </c>
      <c r="C31" s="359"/>
      <c r="D31" s="359"/>
      <c r="E31" s="359"/>
      <c r="F31" s="359"/>
      <c r="G31" s="359"/>
      <c r="H31" s="359"/>
      <c r="I31" s="359"/>
      <c r="J31" s="359"/>
    </row>
    <row r="32" spans="1:10" ht="18.75">
      <c r="A32" s="281">
        <f t="shared" si="0"/>
        <v>20</v>
      </c>
      <c r="B32" s="277"/>
      <c r="C32" s="277"/>
      <c r="D32" s="277"/>
      <c r="E32" s="277"/>
      <c r="F32" s="277"/>
      <c r="G32" s="277"/>
      <c r="H32" s="288"/>
      <c r="I32" s="288"/>
      <c r="J32" s="288"/>
    </row>
    <row r="33" spans="1:10" ht="18.75">
      <c r="A33" s="281">
        <f t="shared" si="0"/>
        <v>21</v>
      </c>
      <c r="B33" s="287"/>
      <c r="C33" s="287"/>
      <c r="D33" s="287"/>
      <c r="E33" s="287"/>
      <c r="F33" s="287"/>
      <c r="G33" s="287"/>
      <c r="H33" s="288"/>
      <c r="I33" s="288"/>
      <c r="J33" s="288"/>
    </row>
    <row r="34" spans="1:10" ht="23.25" customHeight="1">
      <c r="A34" s="281">
        <f t="shared" si="0"/>
        <v>22</v>
      </c>
      <c r="B34" s="359" t="s">
        <v>829</v>
      </c>
      <c r="C34" s="359"/>
      <c r="D34" s="359"/>
      <c r="E34" s="359"/>
      <c r="F34" s="359"/>
      <c r="G34" s="359"/>
      <c r="H34" s="359"/>
      <c r="I34" s="359"/>
      <c r="J34" s="359"/>
    </row>
    <row r="35" spans="1:10" ht="18.75">
      <c r="A35" s="281">
        <f t="shared" si="0"/>
        <v>23</v>
      </c>
      <c r="B35" s="277"/>
      <c r="C35" s="277"/>
      <c r="D35" s="277"/>
      <c r="E35" s="277"/>
      <c r="F35" s="277"/>
      <c r="G35" s="277"/>
      <c r="H35" s="288"/>
      <c r="I35" s="288"/>
      <c r="J35" s="288"/>
    </row>
    <row r="36" spans="1:10" ht="18.75">
      <c r="A36" s="281">
        <f t="shared" si="0"/>
        <v>24</v>
      </c>
      <c r="B36" s="283"/>
      <c r="C36" s="283"/>
      <c r="D36" s="283"/>
      <c r="E36" s="283"/>
      <c r="F36" s="283"/>
      <c r="G36" s="283"/>
      <c r="H36" s="288"/>
      <c r="I36" s="288"/>
      <c r="J36" s="288"/>
    </row>
    <row r="37" spans="1:10" ht="23.25" customHeight="1">
      <c r="A37" s="281">
        <f t="shared" si="0"/>
        <v>25</v>
      </c>
      <c r="B37" s="359" t="s">
        <v>830</v>
      </c>
      <c r="C37" s="359"/>
      <c r="D37" s="359"/>
      <c r="E37" s="359"/>
      <c r="F37" s="359"/>
      <c r="G37" s="359"/>
      <c r="H37" s="359"/>
      <c r="I37" s="359"/>
      <c r="J37" s="359"/>
    </row>
    <row r="38" spans="1:10" ht="23.25" customHeight="1">
      <c r="A38" s="281">
        <f t="shared" si="0"/>
        <v>26</v>
      </c>
      <c r="B38" s="277"/>
      <c r="C38" s="277"/>
      <c r="D38" s="277"/>
      <c r="E38" s="277"/>
      <c r="F38" s="277"/>
      <c r="G38" s="277"/>
      <c r="H38" s="277"/>
      <c r="I38" s="277"/>
      <c r="J38" s="277"/>
    </row>
    <row r="39" spans="1:10" ht="18.75">
      <c r="A39" s="281">
        <f t="shared" si="0"/>
        <v>27</v>
      </c>
      <c r="B39" s="286"/>
      <c r="C39" s="286"/>
      <c r="D39" s="286"/>
      <c r="E39" s="287"/>
      <c r="F39" s="287"/>
      <c r="G39" s="287"/>
      <c r="H39" s="288"/>
      <c r="I39" s="288"/>
      <c r="J39" s="288"/>
    </row>
    <row r="40" spans="1:10" ht="18.75" customHeight="1">
      <c r="A40" s="281">
        <f t="shared" si="0"/>
        <v>28</v>
      </c>
      <c r="B40" s="359" t="s">
        <v>831</v>
      </c>
      <c r="C40" s="359"/>
      <c r="D40" s="359"/>
      <c r="E40" s="359"/>
      <c r="F40" s="359"/>
      <c r="G40" s="359"/>
      <c r="H40" s="359"/>
      <c r="I40" s="359"/>
      <c r="J40" s="359"/>
    </row>
    <row r="41" spans="1:10" ht="18.75">
      <c r="A41" s="281">
        <f t="shared" si="0"/>
        <v>29</v>
      </c>
      <c r="B41" s="283"/>
      <c r="C41" s="283"/>
      <c r="D41" s="283"/>
      <c r="E41" s="283"/>
      <c r="F41" s="283"/>
      <c r="G41" s="283"/>
      <c r="H41" s="288"/>
      <c r="I41" s="288"/>
      <c r="J41" s="288"/>
    </row>
    <row r="42" spans="1:10" ht="18.75">
      <c r="A42" s="281">
        <f t="shared" si="0"/>
        <v>30</v>
      </c>
      <c r="B42" s="286"/>
      <c r="C42" s="286"/>
      <c r="D42" s="286"/>
      <c r="E42" s="287"/>
      <c r="F42" s="287"/>
      <c r="G42" s="287"/>
      <c r="H42" s="288"/>
      <c r="I42" s="288"/>
      <c r="J42" s="288"/>
    </row>
    <row r="43" spans="1:10" ht="18.75" customHeight="1">
      <c r="A43" s="281">
        <f t="shared" si="0"/>
        <v>31</v>
      </c>
      <c r="B43" s="359" t="s">
        <v>832</v>
      </c>
      <c r="C43" s="359"/>
      <c r="D43" s="359"/>
      <c r="E43" s="359"/>
      <c r="F43" s="277"/>
      <c r="G43" s="277"/>
      <c r="H43" s="288"/>
      <c r="I43" s="288"/>
      <c r="J43" s="288"/>
    </row>
    <row r="44" spans="1:10" ht="18.75">
      <c r="A44" s="281">
        <f t="shared" si="0"/>
        <v>32</v>
      </c>
      <c r="B44" s="287"/>
      <c r="C44" s="287"/>
      <c r="D44" s="286"/>
      <c r="E44" s="286"/>
      <c r="F44" s="286"/>
      <c r="G44" s="286"/>
      <c r="H44" s="288"/>
      <c r="I44" s="288"/>
      <c r="J44" s="288"/>
    </row>
    <row r="45" spans="1:10" ht="18.75">
      <c r="A45" s="281">
        <f t="shared" si="0"/>
        <v>33</v>
      </c>
      <c r="B45" s="287"/>
      <c r="C45" s="287"/>
      <c r="D45" s="286"/>
      <c r="E45" s="286"/>
      <c r="F45" s="286"/>
      <c r="G45" s="286"/>
      <c r="H45" s="288"/>
      <c r="I45" s="288"/>
      <c r="J45" s="288"/>
    </row>
    <row r="46" spans="1:10" ht="23.25" customHeight="1">
      <c r="A46" s="281">
        <f t="shared" si="0"/>
        <v>34</v>
      </c>
      <c r="B46" s="359" t="s">
        <v>833</v>
      </c>
      <c r="C46" s="359"/>
      <c r="D46" s="359"/>
      <c r="E46" s="359"/>
      <c r="F46" s="359"/>
      <c r="G46" s="359"/>
      <c r="H46" s="359"/>
      <c r="I46" s="359"/>
      <c r="J46" s="359"/>
    </row>
    <row r="47" spans="1:10" ht="18.75">
      <c r="A47" s="281">
        <f t="shared" si="0"/>
        <v>35</v>
      </c>
      <c r="B47" s="277"/>
      <c r="C47" s="277"/>
      <c r="D47" s="277"/>
      <c r="E47" s="277"/>
      <c r="F47" s="277"/>
      <c r="G47" s="277"/>
      <c r="H47" s="288"/>
      <c r="I47" s="288"/>
      <c r="J47" s="288"/>
    </row>
    <row r="48" spans="1:10" ht="18.75">
      <c r="A48" s="281">
        <f t="shared" si="0"/>
        <v>36</v>
      </c>
      <c r="B48" s="286"/>
      <c r="C48" s="286"/>
      <c r="D48" s="286"/>
      <c r="E48" s="286"/>
      <c r="F48" s="286"/>
      <c r="G48" s="286"/>
      <c r="H48" s="288"/>
      <c r="I48" s="288"/>
      <c r="J48" s="288"/>
    </row>
    <row r="49" spans="1:10" ht="23.25" customHeight="1">
      <c r="A49" s="281">
        <f t="shared" si="0"/>
        <v>37</v>
      </c>
      <c r="B49" s="359" t="s">
        <v>834</v>
      </c>
      <c r="C49" s="359"/>
      <c r="D49" s="359"/>
      <c r="E49" s="359"/>
      <c r="F49" s="359"/>
      <c r="G49" s="359"/>
      <c r="H49" s="359"/>
      <c r="I49" s="359"/>
      <c r="J49" s="359"/>
    </row>
    <row r="50" spans="1:10" ht="18.75">
      <c r="A50" s="281">
        <f t="shared" si="0"/>
        <v>38</v>
      </c>
      <c r="B50" s="287"/>
      <c r="C50" s="287"/>
      <c r="D50" s="286"/>
      <c r="E50" s="287"/>
      <c r="F50" s="287"/>
      <c r="G50" s="287"/>
      <c r="H50" s="288"/>
      <c r="I50" s="288"/>
      <c r="J50" s="288"/>
    </row>
    <row r="51" spans="1:10" ht="18.75">
      <c r="A51" s="281">
        <f t="shared" si="0"/>
        <v>39</v>
      </c>
      <c r="B51" s="287"/>
      <c r="C51" s="287"/>
      <c r="D51" s="287"/>
      <c r="E51" s="287"/>
      <c r="F51" s="287"/>
      <c r="G51" s="287"/>
      <c r="H51" s="288"/>
      <c r="I51" s="288"/>
      <c r="J51" s="288"/>
    </row>
    <row r="52" spans="1:10" ht="23.25" customHeight="1">
      <c r="A52" s="281">
        <f t="shared" si="0"/>
        <v>40</v>
      </c>
      <c r="B52" s="359" t="s">
        <v>835</v>
      </c>
      <c r="C52" s="359"/>
      <c r="D52" s="359"/>
      <c r="E52" s="359"/>
      <c r="F52" s="359"/>
      <c r="G52" s="359"/>
      <c r="H52" s="359"/>
      <c r="I52" s="359"/>
      <c r="J52" s="359"/>
    </row>
    <row r="53" spans="1:10" ht="18.75">
      <c r="A53" s="281">
        <f t="shared" si="0"/>
        <v>41</v>
      </c>
      <c r="B53" s="286"/>
      <c r="C53" s="286"/>
      <c r="D53" s="287"/>
      <c r="E53" s="287"/>
      <c r="F53" s="287"/>
      <c r="G53" s="287"/>
      <c r="H53" s="288"/>
      <c r="I53" s="288"/>
      <c r="J53" s="288"/>
    </row>
    <row r="54" spans="1:10" ht="18.75">
      <c r="A54" s="281">
        <f t="shared" si="0"/>
        <v>42</v>
      </c>
      <c r="B54" s="287"/>
      <c r="C54" s="287"/>
      <c r="D54" s="286"/>
      <c r="E54" s="287"/>
      <c r="F54" s="287"/>
      <c r="G54" s="287"/>
      <c r="H54" s="288"/>
      <c r="I54" s="288"/>
      <c r="J54" s="288"/>
    </row>
    <row r="55" spans="1:10" ht="23.25" customHeight="1">
      <c r="A55" s="281">
        <f t="shared" si="0"/>
        <v>43</v>
      </c>
      <c r="B55" s="359" t="s">
        <v>836</v>
      </c>
      <c r="C55" s="359"/>
      <c r="D55" s="359"/>
      <c r="E55" s="359"/>
      <c r="F55" s="359"/>
      <c r="G55" s="359"/>
      <c r="H55" s="359"/>
      <c r="I55" s="359"/>
      <c r="J55" s="359"/>
    </row>
    <row r="56" spans="1:10" ht="18.75">
      <c r="A56" s="281">
        <f t="shared" si="0"/>
        <v>44</v>
      </c>
      <c r="B56" s="287"/>
      <c r="C56" s="287"/>
      <c r="D56" s="286"/>
      <c r="E56" s="287"/>
      <c r="F56" s="287"/>
      <c r="G56" s="287"/>
      <c r="H56" s="288"/>
      <c r="I56" s="288"/>
      <c r="J56" s="288"/>
    </row>
    <row r="57" spans="1:10" ht="18.75">
      <c r="A57" s="281">
        <f t="shared" si="0"/>
        <v>45</v>
      </c>
      <c r="B57" s="287"/>
      <c r="C57" s="287"/>
      <c r="D57" s="287"/>
      <c r="E57" s="287"/>
      <c r="F57" s="287"/>
      <c r="G57" s="287"/>
      <c r="H57" s="288"/>
      <c r="I57" s="288"/>
      <c r="J57" s="288"/>
    </row>
    <row r="58" spans="1:10" ht="23.25" customHeight="1">
      <c r="A58" s="281">
        <f t="shared" si="0"/>
        <v>46</v>
      </c>
      <c r="B58" s="359" t="s">
        <v>837</v>
      </c>
      <c r="C58" s="359"/>
      <c r="D58" s="359"/>
      <c r="E58" s="359"/>
      <c r="F58" s="359"/>
      <c r="G58" s="359"/>
      <c r="H58" s="359"/>
      <c r="I58" s="359"/>
      <c r="J58" s="359"/>
    </row>
    <row r="59" spans="1:10" ht="18.75">
      <c r="A59" s="281">
        <f t="shared" si="0"/>
        <v>47</v>
      </c>
      <c r="B59" s="286"/>
      <c r="C59" s="286"/>
      <c r="D59" s="286"/>
      <c r="E59" s="286"/>
      <c r="F59" s="286"/>
      <c r="G59" s="286"/>
      <c r="H59" s="288"/>
      <c r="I59" s="288"/>
      <c r="J59" s="288"/>
    </row>
    <row r="60" spans="1:10" ht="18.75">
      <c r="A60" s="281">
        <f t="shared" si="0"/>
        <v>48</v>
      </c>
      <c r="B60" s="283"/>
      <c r="C60" s="283"/>
      <c r="D60" s="283"/>
      <c r="E60" s="283"/>
      <c r="F60" s="283"/>
      <c r="G60" s="283"/>
      <c r="H60" s="288"/>
      <c r="I60" s="288"/>
      <c r="J60" s="288"/>
    </row>
    <row r="61" spans="1:10" ht="23.25" customHeight="1">
      <c r="A61" s="281">
        <f t="shared" si="0"/>
        <v>49</v>
      </c>
      <c r="B61" s="359" t="s">
        <v>838</v>
      </c>
      <c r="C61" s="359"/>
      <c r="D61" s="359"/>
      <c r="E61" s="359"/>
      <c r="F61" s="359"/>
      <c r="G61" s="359"/>
      <c r="H61" s="359"/>
      <c r="I61" s="359"/>
      <c r="J61" s="359"/>
    </row>
    <row r="62" spans="1:10" ht="18.75">
      <c r="A62" s="281">
        <f t="shared" si="0"/>
        <v>50</v>
      </c>
      <c r="B62" s="287"/>
      <c r="C62" s="287"/>
      <c r="D62" s="286"/>
      <c r="E62" s="287"/>
      <c r="F62" s="287"/>
      <c r="G62" s="287"/>
      <c r="H62" s="288"/>
      <c r="I62" s="288"/>
      <c r="J62" s="288"/>
    </row>
    <row r="63" spans="1:10" ht="18.75">
      <c r="A63" s="281">
        <f t="shared" si="0"/>
        <v>51</v>
      </c>
      <c r="B63" s="289"/>
      <c r="C63" s="289"/>
      <c r="D63" s="289"/>
      <c r="E63" s="289"/>
      <c r="F63" s="289"/>
      <c r="G63" s="289"/>
      <c r="H63" s="288"/>
      <c r="I63" s="288"/>
      <c r="J63" s="288"/>
    </row>
    <row r="64" spans="1:10" ht="23.25" customHeight="1">
      <c r="A64" s="281">
        <f t="shared" si="0"/>
        <v>52</v>
      </c>
      <c r="B64" s="359" t="s">
        <v>839</v>
      </c>
      <c r="C64" s="359"/>
      <c r="D64" s="359"/>
      <c r="E64" s="359"/>
      <c r="F64" s="359"/>
      <c r="G64" s="359"/>
      <c r="H64" s="359"/>
      <c r="I64" s="359"/>
      <c r="J64" s="359"/>
    </row>
    <row r="65" spans="1:10" ht="18.75">
      <c r="A65" s="281">
        <f t="shared" si="0"/>
        <v>53</v>
      </c>
      <c r="B65" s="287"/>
      <c r="C65" s="287"/>
      <c r="D65" s="286"/>
      <c r="E65" s="287"/>
      <c r="F65" s="287"/>
      <c r="G65" s="287"/>
      <c r="H65" s="288"/>
      <c r="I65" s="288"/>
      <c r="J65" s="288"/>
    </row>
    <row r="66" spans="1:10" ht="18.75">
      <c r="A66" s="281">
        <f t="shared" si="0"/>
        <v>54</v>
      </c>
      <c r="B66" s="287"/>
      <c r="C66" s="287"/>
      <c r="D66" s="286"/>
      <c r="E66" s="287"/>
      <c r="F66" s="287"/>
      <c r="G66" s="287"/>
      <c r="H66" s="288"/>
      <c r="I66" s="288"/>
      <c r="J66" s="288"/>
    </row>
    <row r="67" spans="1:10" ht="23.25" customHeight="1">
      <c r="A67" s="281">
        <f t="shared" si="0"/>
        <v>55</v>
      </c>
      <c r="B67" s="355" t="s">
        <v>840</v>
      </c>
      <c r="C67" s="355"/>
      <c r="D67" s="355"/>
      <c r="E67" s="355"/>
      <c r="F67" s="355"/>
      <c r="G67" s="355"/>
      <c r="H67" s="355"/>
      <c r="I67" s="355"/>
      <c r="J67" s="355"/>
    </row>
    <row r="68" spans="1:10" ht="18.75">
      <c r="A68" s="281">
        <f t="shared" si="0"/>
        <v>56</v>
      </c>
      <c r="B68" s="287"/>
      <c r="C68" s="287"/>
      <c r="D68" s="287"/>
      <c r="E68" s="287"/>
      <c r="F68" s="287"/>
      <c r="G68" s="287"/>
      <c r="H68" s="288"/>
      <c r="I68" s="288"/>
      <c r="J68" s="288"/>
    </row>
    <row r="69" spans="1:10" ht="18.75">
      <c r="A69" s="281">
        <f t="shared" si="0"/>
        <v>57</v>
      </c>
      <c r="B69" s="287"/>
      <c r="C69" s="287"/>
      <c r="D69" s="287"/>
      <c r="E69" s="287"/>
      <c r="F69" s="287"/>
      <c r="G69" s="287"/>
      <c r="H69" s="288"/>
      <c r="I69" s="288"/>
      <c r="J69" s="288"/>
    </row>
    <row r="70" spans="1:10" ht="21.75" customHeight="1">
      <c r="A70" s="281">
        <f t="shared" si="0"/>
        <v>58</v>
      </c>
      <c r="B70" s="355" t="s">
        <v>841</v>
      </c>
      <c r="C70" s="355"/>
      <c r="D70" s="355"/>
      <c r="E70" s="355"/>
      <c r="F70" s="355"/>
      <c r="G70" s="355"/>
      <c r="H70" s="355"/>
      <c r="I70" s="355"/>
      <c r="J70" s="355"/>
    </row>
    <row r="71" spans="1:10" ht="18.75">
      <c r="A71" s="281">
        <f t="shared" si="0"/>
        <v>59</v>
      </c>
      <c r="B71" s="287"/>
      <c r="C71" s="286"/>
      <c r="D71" s="286"/>
      <c r="E71" s="313"/>
      <c r="F71" s="287"/>
      <c r="G71" s="313"/>
      <c r="H71" s="288"/>
      <c r="I71" s="288"/>
      <c r="J71" s="288"/>
    </row>
    <row r="72" spans="1:10" ht="10.5" customHeight="1">
      <c r="A72" s="281">
        <f t="shared" si="0"/>
        <v>60</v>
      </c>
      <c r="B72" s="287"/>
      <c r="C72" s="287"/>
      <c r="D72" s="287"/>
      <c r="E72" s="287"/>
      <c r="F72" s="287"/>
      <c r="G72" s="287"/>
      <c r="H72" s="288"/>
      <c r="I72" s="288"/>
      <c r="J72" s="288"/>
    </row>
    <row r="73" spans="1:10" ht="23.25" customHeight="1">
      <c r="A73" s="281">
        <f t="shared" si="0"/>
        <v>61</v>
      </c>
      <c r="B73" s="355" t="s">
        <v>842</v>
      </c>
      <c r="C73" s="355"/>
      <c r="D73" s="355"/>
      <c r="E73" s="355"/>
      <c r="F73" s="355"/>
      <c r="G73" s="355"/>
      <c r="H73" s="355"/>
      <c r="I73" s="355"/>
      <c r="J73" s="355"/>
    </row>
    <row r="74" spans="1:10" ht="18.75">
      <c r="A74" s="281">
        <f t="shared" si="0"/>
        <v>62</v>
      </c>
      <c r="B74" s="287"/>
      <c r="C74" s="287"/>
      <c r="D74" s="287"/>
      <c r="E74" s="287"/>
      <c r="F74" s="287"/>
      <c r="G74" s="287"/>
      <c r="H74" s="288"/>
      <c r="I74" s="288"/>
      <c r="J74" s="288"/>
    </row>
    <row r="75" spans="1:10" ht="6.75" customHeight="1">
      <c r="A75" s="281">
        <f t="shared" si="0"/>
        <v>63</v>
      </c>
      <c r="B75" s="287"/>
      <c r="C75" s="287"/>
      <c r="D75" s="286"/>
      <c r="E75" s="287"/>
      <c r="F75" s="287"/>
      <c r="G75" s="287"/>
      <c r="H75" s="288"/>
      <c r="I75" s="288"/>
      <c r="J75" s="288"/>
    </row>
    <row r="76" spans="1:10" ht="24.75" customHeight="1">
      <c r="A76" s="281">
        <f>SUM(A75+1)</f>
        <v>64</v>
      </c>
      <c r="B76" s="355" t="s">
        <v>843</v>
      </c>
      <c r="C76" s="355"/>
      <c r="D76" s="355"/>
      <c r="E76" s="355"/>
      <c r="F76" s="355"/>
      <c r="G76" s="355"/>
      <c r="H76" s="355"/>
      <c r="I76" s="355"/>
      <c r="J76" s="355"/>
    </row>
    <row r="77" spans="1:10" ht="18.75">
      <c r="A77" s="281">
        <f aca="true" t="shared" si="1" ref="A77:A100">SUM(A76+1)</f>
        <v>65</v>
      </c>
      <c r="B77" s="289"/>
      <c r="C77" s="289"/>
      <c r="D77" s="289"/>
      <c r="E77" s="289"/>
      <c r="F77" s="289"/>
      <c r="G77" s="289"/>
      <c r="H77" s="288"/>
      <c r="I77" s="288"/>
      <c r="J77" s="288"/>
    </row>
    <row r="78" spans="1:10" ht="18.75">
      <c r="A78" s="281">
        <f t="shared" si="1"/>
        <v>66</v>
      </c>
      <c r="B78" s="287"/>
      <c r="C78" s="287"/>
      <c r="D78" s="287"/>
      <c r="E78" s="287"/>
      <c r="F78" s="287"/>
      <c r="G78" s="287"/>
      <c r="H78" s="288"/>
      <c r="I78" s="288"/>
      <c r="J78" s="288"/>
    </row>
    <row r="79" spans="1:10" ht="23.25" customHeight="1">
      <c r="A79" s="281">
        <f t="shared" si="1"/>
        <v>67</v>
      </c>
      <c r="B79" s="360" t="s">
        <v>844</v>
      </c>
      <c r="C79" s="360"/>
      <c r="D79" s="360"/>
      <c r="E79" s="360"/>
      <c r="F79" s="360"/>
      <c r="G79" s="360"/>
      <c r="H79" s="360"/>
      <c r="I79" s="360"/>
      <c r="J79" s="360"/>
    </row>
    <row r="80" spans="1:10" ht="18.75">
      <c r="A80" s="281">
        <f t="shared" si="1"/>
        <v>68</v>
      </c>
      <c r="B80" s="282"/>
      <c r="C80" s="282"/>
      <c r="D80" s="282"/>
      <c r="E80" s="282"/>
      <c r="F80" s="282"/>
      <c r="G80" s="282"/>
      <c r="H80" s="288"/>
      <c r="I80" s="288"/>
      <c r="J80" s="288"/>
    </row>
    <row r="81" spans="1:10" ht="18.75">
      <c r="A81" s="281">
        <f t="shared" si="1"/>
        <v>69</v>
      </c>
      <c r="B81" s="286"/>
      <c r="C81" s="286"/>
      <c r="D81" s="287"/>
      <c r="E81" s="287"/>
      <c r="F81" s="287"/>
      <c r="G81" s="287"/>
      <c r="H81" s="288"/>
      <c r="I81" s="288"/>
      <c r="J81" s="288"/>
    </row>
    <row r="82" spans="1:10" ht="27.75" customHeight="1">
      <c r="A82" s="281">
        <f t="shared" si="1"/>
        <v>70</v>
      </c>
      <c r="B82" s="355" t="s">
        <v>845</v>
      </c>
      <c r="C82" s="355"/>
      <c r="D82" s="355"/>
      <c r="E82" s="355"/>
      <c r="F82" s="355"/>
      <c r="G82" s="355"/>
      <c r="H82" s="355"/>
      <c r="I82" s="355"/>
      <c r="J82" s="355"/>
    </row>
    <row r="83" spans="1:10" ht="18.75">
      <c r="A83" s="281">
        <f t="shared" si="1"/>
        <v>71</v>
      </c>
      <c r="B83" s="287"/>
      <c r="C83" s="287"/>
      <c r="D83" s="286"/>
      <c r="E83" s="287"/>
      <c r="F83" s="287"/>
      <c r="G83" s="287"/>
      <c r="H83" s="288"/>
      <c r="I83" s="288"/>
      <c r="J83" s="288"/>
    </row>
    <row r="84" spans="1:10" ht="18.75">
      <c r="A84" s="281">
        <f t="shared" si="1"/>
        <v>72</v>
      </c>
      <c r="B84" s="287"/>
      <c r="C84" s="287"/>
      <c r="D84" s="286"/>
      <c r="E84" s="287"/>
      <c r="F84" s="287"/>
      <c r="G84" s="287"/>
      <c r="H84" s="288"/>
      <c r="I84" s="288"/>
      <c r="J84" s="288"/>
    </row>
    <row r="85" spans="1:10" ht="23.25" customHeight="1">
      <c r="A85" s="281">
        <f t="shared" si="1"/>
        <v>73</v>
      </c>
      <c r="B85" s="355" t="s">
        <v>846</v>
      </c>
      <c r="C85" s="355"/>
      <c r="D85" s="355"/>
      <c r="E85" s="355"/>
      <c r="F85" s="355"/>
      <c r="G85" s="355"/>
      <c r="H85" s="355"/>
      <c r="I85" s="355"/>
      <c r="J85" s="355"/>
    </row>
    <row r="86" spans="1:10" ht="18.75">
      <c r="A86" s="281">
        <f t="shared" si="1"/>
        <v>74</v>
      </c>
      <c r="B86" s="287"/>
      <c r="C86" s="287"/>
      <c r="D86" s="286"/>
      <c r="E86" s="287"/>
      <c r="F86" s="287"/>
      <c r="G86" s="287"/>
      <c r="H86" s="288"/>
      <c r="I86" s="288"/>
      <c r="J86" s="288"/>
    </row>
    <row r="87" spans="1:10" ht="18.75">
      <c r="A87" s="281">
        <f t="shared" si="1"/>
        <v>75</v>
      </c>
      <c r="B87" s="287"/>
      <c r="C87" s="287"/>
      <c r="D87" s="286"/>
      <c r="E87" s="287"/>
      <c r="F87" s="287"/>
      <c r="G87" s="287"/>
      <c r="H87" s="288"/>
      <c r="I87" s="288"/>
      <c r="J87" s="288"/>
    </row>
    <row r="88" spans="1:10" ht="18.75" customHeight="1">
      <c r="A88" s="281">
        <f t="shared" si="1"/>
        <v>76</v>
      </c>
      <c r="B88" s="356" t="s">
        <v>847</v>
      </c>
      <c r="C88" s="357"/>
      <c r="D88" s="357"/>
      <c r="E88" s="357"/>
      <c r="F88" s="357"/>
      <c r="G88" s="357"/>
      <c r="H88" s="357"/>
      <c r="I88" s="357"/>
      <c r="J88" s="358"/>
    </row>
    <row r="89" spans="1:10" ht="18.75">
      <c r="A89" s="281">
        <f t="shared" si="1"/>
        <v>77</v>
      </c>
      <c r="B89" s="287"/>
      <c r="C89" s="287"/>
      <c r="D89" s="286"/>
      <c r="E89" s="287"/>
      <c r="F89" s="287"/>
      <c r="G89" s="287"/>
      <c r="H89" s="288"/>
      <c r="I89" s="288"/>
      <c r="J89" s="288"/>
    </row>
    <row r="90" spans="1:10" ht="18.75">
      <c r="A90" s="281">
        <f t="shared" si="1"/>
        <v>78</v>
      </c>
      <c r="B90" s="287"/>
      <c r="C90" s="287"/>
      <c r="D90" s="286"/>
      <c r="E90" s="287"/>
      <c r="F90" s="287"/>
      <c r="G90" s="287"/>
      <c r="H90" s="288"/>
      <c r="I90" s="288"/>
      <c r="J90" s="288"/>
    </row>
    <row r="91" spans="1:10" ht="23.25" customHeight="1">
      <c r="A91" s="281">
        <f t="shared" si="1"/>
        <v>79</v>
      </c>
      <c r="B91" s="355" t="s">
        <v>848</v>
      </c>
      <c r="C91" s="355"/>
      <c r="D91" s="355"/>
      <c r="E91" s="355"/>
      <c r="F91" s="355"/>
      <c r="G91" s="355"/>
      <c r="H91" s="355"/>
      <c r="I91" s="355"/>
      <c r="J91" s="355"/>
    </row>
    <row r="92" spans="1:10" ht="18.75">
      <c r="A92" s="281">
        <f t="shared" si="1"/>
        <v>80</v>
      </c>
      <c r="B92" s="286"/>
      <c r="C92" s="286"/>
      <c r="D92" s="286"/>
      <c r="E92" s="286"/>
      <c r="F92" s="286"/>
      <c r="G92" s="286"/>
      <c r="H92" s="288"/>
      <c r="I92" s="288"/>
      <c r="J92" s="288"/>
    </row>
    <row r="93" spans="1:10" ht="9.75" customHeight="1">
      <c r="A93" s="281">
        <f t="shared" si="1"/>
        <v>81</v>
      </c>
      <c r="B93" s="286"/>
      <c r="C93" s="286"/>
      <c r="D93" s="286"/>
      <c r="E93" s="286"/>
      <c r="F93" s="286"/>
      <c r="G93" s="286"/>
      <c r="H93" s="288"/>
      <c r="I93" s="288"/>
      <c r="J93" s="288"/>
    </row>
    <row r="94" spans="1:10" ht="23.25" customHeight="1">
      <c r="A94" s="281">
        <f t="shared" si="1"/>
        <v>82</v>
      </c>
      <c r="B94" s="355" t="s">
        <v>849</v>
      </c>
      <c r="C94" s="355"/>
      <c r="D94" s="355"/>
      <c r="E94" s="355"/>
      <c r="F94" s="355"/>
      <c r="G94" s="355"/>
      <c r="H94" s="355"/>
      <c r="I94" s="355"/>
      <c r="J94" s="355"/>
    </row>
    <row r="95" spans="1:10" ht="18.75">
      <c r="A95" s="281">
        <f t="shared" si="1"/>
        <v>83</v>
      </c>
      <c r="B95" s="286"/>
      <c r="C95" s="286"/>
      <c r="D95" s="286"/>
      <c r="E95" s="286"/>
      <c r="F95" s="286"/>
      <c r="G95" s="286"/>
      <c r="H95" s="288"/>
      <c r="I95" s="288"/>
      <c r="J95" s="288"/>
    </row>
    <row r="96" spans="1:10" ht="9.75" customHeight="1">
      <c r="A96" s="281">
        <f t="shared" si="1"/>
        <v>84</v>
      </c>
      <c r="B96" s="287"/>
      <c r="C96" s="287"/>
      <c r="D96" s="286"/>
      <c r="E96" s="286"/>
      <c r="F96" s="286"/>
      <c r="G96" s="286"/>
      <c r="H96" s="288"/>
      <c r="I96" s="288"/>
      <c r="J96" s="288"/>
    </row>
    <row r="97" spans="1:10" ht="23.25" customHeight="1">
      <c r="A97" s="281">
        <f t="shared" si="1"/>
        <v>85</v>
      </c>
      <c r="B97" s="355" t="s">
        <v>850</v>
      </c>
      <c r="C97" s="355"/>
      <c r="D97" s="355"/>
      <c r="E97" s="355"/>
      <c r="F97" s="355"/>
      <c r="G97" s="355"/>
      <c r="H97" s="355"/>
      <c r="I97" s="355"/>
      <c r="J97" s="355"/>
    </row>
    <row r="98" spans="1:10" ht="18.75">
      <c r="A98" s="281">
        <f t="shared" si="1"/>
        <v>86</v>
      </c>
      <c r="B98" s="287"/>
      <c r="C98" s="287"/>
      <c r="D98" s="287"/>
      <c r="E98" s="287"/>
      <c r="F98" s="287"/>
      <c r="G98" s="287"/>
      <c r="H98" s="288"/>
      <c r="I98" s="288"/>
      <c r="J98" s="288"/>
    </row>
    <row r="99" spans="1:10" ht="10.5" customHeight="1">
      <c r="A99" s="281">
        <f t="shared" si="1"/>
        <v>87</v>
      </c>
      <c r="B99" s="287"/>
      <c r="C99" s="287"/>
      <c r="D99" s="287"/>
      <c r="E99" s="287"/>
      <c r="F99" s="287"/>
      <c r="G99" s="287"/>
      <c r="H99" s="288"/>
      <c r="I99" s="288"/>
      <c r="J99" s="288"/>
    </row>
    <row r="100" spans="1:10" ht="18.75" customHeight="1">
      <c r="A100" s="281">
        <f t="shared" si="1"/>
        <v>88</v>
      </c>
      <c r="B100" s="355" t="s">
        <v>851</v>
      </c>
      <c r="C100" s="355"/>
      <c r="D100" s="355"/>
      <c r="E100" s="290"/>
      <c r="F100" s="290"/>
      <c r="G100" s="290"/>
      <c r="H100" s="290"/>
      <c r="I100" s="290"/>
      <c r="J100" s="290"/>
    </row>
    <row r="105" spans="2:6" ht="15">
      <c r="B105" s="314" t="s">
        <v>888</v>
      </c>
      <c r="F105" s="314" t="s">
        <v>889</v>
      </c>
    </row>
    <row r="128" ht="15.75" customHeight="1"/>
  </sheetData>
  <sheetProtection/>
  <mergeCells count="47"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  <mergeCell ref="J6:J9"/>
    <mergeCell ref="E7:E9"/>
    <mergeCell ref="F7:H7"/>
    <mergeCell ref="F8:F9"/>
    <mergeCell ref="G8:G9"/>
    <mergeCell ref="B11:J11"/>
    <mergeCell ref="B14:J14"/>
    <mergeCell ref="B17:J17"/>
    <mergeCell ref="B18:J18"/>
    <mergeCell ref="B21:J21"/>
    <mergeCell ref="B24:J24"/>
    <mergeCell ref="B25:J25"/>
    <mergeCell ref="B28:J28"/>
    <mergeCell ref="B31:J31"/>
    <mergeCell ref="B34:J34"/>
    <mergeCell ref="B37:J37"/>
    <mergeCell ref="B40:J40"/>
    <mergeCell ref="B43:E43"/>
    <mergeCell ref="B46:J46"/>
    <mergeCell ref="B49:J49"/>
    <mergeCell ref="B52:J52"/>
    <mergeCell ref="B55:J55"/>
    <mergeCell ref="B58:J58"/>
    <mergeCell ref="B61:J61"/>
    <mergeCell ref="B64:J64"/>
    <mergeCell ref="B67:J67"/>
    <mergeCell ref="B70:J70"/>
    <mergeCell ref="B73:J73"/>
    <mergeCell ref="B76:J76"/>
    <mergeCell ref="B79:J79"/>
    <mergeCell ref="B100:D100"/>
    <mergeCell ref="B82:J82"/>
    <mergeCell ref="B85:J85"/>
    <mergeCell ref="B88:J88"/>
    <mergeCell ref="B91:J91"/>
    <mergeCell ref="B94:J94"/>
    <mergeCell ref="B97:J9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226</v>
      </c>
      <c r="C1" s="43"/>
      <c r="D1" s="44"/>
    </row>
    <row r="2" spans="2:4" ht="12.75">
      <c r="B2" s="8" t="s">
        <v>601</v>
      </c>
      <c r="C2" s="8"/>
      <c r="D2" s="8"/>
    </row>
    <row r="3" ht="13.5" thickBot="1">
      <c r="B3" t="s">
        <v>602</v>
      </c>
    </row>
    <row r="4" spans="1:7" ht="33" thickBot="1" thickTop="1">
      <c r="A4" s="47" t="s">
        <v>253</v>
      </c>
      <c r="B4" s="51"/>
      <c r="C4" s="52" t="s">
        <v>268</v>
      </c>
      <c r="D4" s="52" t="s">
        <v>380</v>
      </c>
      <c r="E4" s="52" t="s">
        <v>229</v>
      </c>
      <c r="F4" s="52" t="s">
        <v>228</v>
      </c>
      <c r="G4" s="53" t="s">
        <v>227</v>
      </c>
    </row>
    <row r="5" spans="1:7" ht="32.25" thickTop="1">
      <c r="A5" s="374" t="s">
        <v>603</v>
      </c>
      <c r="B5" s="67" t="s">
        <v>381</v>
      </c>
      <c r="C5" s="68" t="s">
        <v>606</v>
      </c>
      <c r="D5" s="85"/>
      <c r="E5" s="85"/>
      <c r="F5" s="86"/>
      <c r="G5" s="87"/>
    </row>
    <row r="6" spans="1:7" ht="15.75">
      <c r="A6" s="375"/>
      <c r="B6" s="67" t="s">
        <v>382</v>
      </c>
      <c r="C6" s="70" t="s">
        <v>383</v>
      </c>
      <c r="D6" s="85"/>
      <c r="E6" s="85"/>
      <c r="F6" s="86"/>
      <c r="G6" s="87"/>
    </row>
    <row r="7" spans="1:7" ht="31.5">
      <c r="A7" s="375"/>
      <c r="B7" s="67" t="s">
        <v>200</v>
      </c>
      <c r="C7" s="68" t="s">
        <v>384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5" t="s">
        <v>385</v>
      </c>
      <c r="B9" s="67" t="s">
        <v>386</v>
      </c>
      <c r="C9" s="68"/>
      <c r="D9" s="68"/>
      <c r="E9" s="68"/>
      <c r="F9" s="68"/>
      <c r="G9" s="90"/>
    </row>
    <row r="10" spans="1:7" ht="15.75">
      <c r="A10" s="375"/>
      <c r="B10" s="67" t="s">
        <v>387</v>
      </c>
      <c r="C10" s="68" t="s">
        <v>606</v>
      </c>
      <c r="D10" s="85"/>
      <c r="E10" s="85"/>
      <c r="F10" s="68"/>
      <c r="G10" s="91"/>
    </row>
    <row r="11" spans="1:7" ht="15.75">
      <c r="A11" s="375"/>
      <c r="B11" s="67" t="s">
        <v>388</v>
      </c>
      <c r="C11" s="70" t="s">
        <v>383</v>
      </c>
      <c r="D11" s="85"/>
      <c r="E11" s="85"/>
      <c r="F11" s="68"/>
      <c r="G11" s="90"/>
    </row>
    <row r="12" spans="1:7" ht="31.5">
      <c r="A12" s="71"/>
      <c r="B12" s="67" t="s">
        <v>389</v>
      </c>
      <c r="C12" s="68" t="s">
        <v>384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390</v>
      </c>
      <c r="B14" s="67" t="s">
        <v>391</v>
      </c>
      <c r="C14" s="68" t="s">
        <v>606</v>
      </c>
      <c r="D14" s="85"/>
      <c r="E14" s="85"/>
      <c r="F14" s="68"/>
      <c r="G14" s="90"/>
    </row>
    <row r="15" spans="1:7" ht="15.75">
      <c r="A15" s="69"/>
      <c r="B15" s="67" t="s">
        <v>392</v>
      </c>
      <c r="C15" s="70" t="s">
        <v>383</v>
      </c>
      <c r="D15" s="85"/>
      <c r="E15" s="85"/>
      <c r="F15" s="68"/>
      <c r="G15" s="90"/>
    </row>
    <row r="16" spans="1:7" ht="15.75">
      <c r="A16" s="69"/>
      <c r="B16" s="67" t="s">
        <v>393</v>
      </c>
      <c r="C16" s="68" t="s">
        <v>384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5" t="s">
        <v>394</v>
      </c>
      <c r="B18" s="67" t="s">
        <v>395</v>
      </c>
      <c r="C18" s="68" t="s">
        <v>396</v>
      </c>
      <c r="D18" s="85"/>
      <c r="E18" s="85"/>
      <c r="F18" s="68"/>
      <c r="G18" s="90"/>
    </row>
    <row r="19" spans="1:7" ht="15.75">
      <c r="A19" s="375"/>
      <c r="B19" s="73" t="s">
        <v>256</v>
      </c>
      <c r="C19" s="70"/>
      <c r="D19" s="85"/>
      <c r="E19" s="85"/>
      <c r="F19" s="68"/>
      <c r="G19" s="90"/>
    </row>
    <row r="20" spans="1:7" ht="15.75">
      <c r="A20" s="375"/>
      <c r="B20" s="73" t="s">
        <v>282</v>
      </c>
      <c r="C20" s="70" t="s">
        <v>605</v>
      </c>
      <c r="D20" s="85"/>
      <c r="E20" s="85"/>
      <c r="F20" s="68"/>
      <c r="G20" s="90"/>
    </row>
    <row r="21" spans="1:7" ht="15.75">
      <c r="A21" s="375"/>
      <c r="B21" s="73" t="s">
        <v>568</v>
      </c>
      <c r="C21" s="70" t="s">
        <v>605</v>
      </c>
      <c r="D21" s="85"/>
      <c r="E21" s="85"/>
      <c r="F21" s="68"/>
      <c r="G21" s="90"/>
    </row>
    <row r="22" spans="1:7" ht="15.75">
      <c r="A22" s="375"/>
      <c r="B22" s="73" t="s">
        <v>569</v>
      </c>
      <c r="C22" s="70" t="s">
        <v>605</v>
      </c>
      <c r="D22" s="85"/>
      <c r="E22" s="85"/>
      <c r="F22" s="68"/>
      <c r="G22" s="90"/>
    </row>
    <row r="23" spans="1:7" ht="15.75">
      <c r="A23" s="375"/>
      <c r="B23" s="73" t="s">
        <v>570</v>
      </c>
      <c r="C23" s="70" t="s">
        <v>605</v>
      </c>
      <c r="D23" s="85"/>
      <c r="E23" s="85"/>
      <c r="F23" s="68"/>
      <c r="G23" s="90"/>
    </row>
    <row r="24" spans="1:7" ht="15.75">
      <c r="A24" s="375"/>
      <c r="B24" s="73" t="s">
        <v>283</v>
      </c>
      <c r="C24" s="70" t="s">
        <v>605</v>
      </c>
      <c r="D24" s="85"/>
      <c r="E24" s="85"/>
      <c r="F24" s="68"/>
      <c r="G24" s="90"/>
    </row>
    <row r="25" spans="1:7" ht="31.5">
      <c r="A25" s="375"/>
      <c r="B25" s="67" t="s">
        <v>399</v>
      </c>
      <c r="C25" s="68" t="s">
        <v>384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5" t="s">
        <v>400</v>
      </c>
      <c r="B27" s="67" t="s">
        <v>401</v>
      </c>
      <c r="C27" s="68" t="s">
        <v>402</v>
      </c>
      <c r="D27" s="85"/>
      <c r="E27" s="85"/>
      <c r="F27" s="68"/>
      <c r="G27" s="90"/>
    </row>
    <row r="28" spans="1:7" ht="15.75">
      <c r="A28" s="375"/>
      <c r="B28" s="73" t="s">
        <v>256</v>
      </c>
      <c r="C28" s="68"/>
      <c r="D28" s="85"/>
      <c r="E28" s="85"/>
      <c r="F28" s="68"/>
      <c r="G28" s="90"/>
    </row>
    <row r="29" spans="1:7" ht="15.75">
      <c r="A29" s="375"/>
      <c r="B29" s="73" t="s">
        <v>282</v>
      </c>
      <c r="C29" s="68" t="s">
        <v>402</v>
      </c>
      <c r="D29" s="85"/>
      <c r="E29" s="85"/>
      <c r="F29" s="68"/>
      <c r="G29" s="90"/>
    </row>
    <row r="30" spans="1:7" ht="15.75">
      <c r="A30" s="375"/>
      <c r="B30" s="73" t="s">
        <v>568</v>
      </c>
      <c r="C30" s="68" t="s">
        <v>402</v>
      </c>
      <c r="D30" s="85"/>
      <c r="E30" s="85"/>
      <c r="F30" s="68"/>
      <c r="G30" s="90"/>
    </row>
    <row r="31" spans="1:7" ht="15.75">
      <c r="A31" s="375"/>
      <c r="B31" s="73" t="s">
        <v>569</v>
      </c>
      <c r="C31" s="68" t="s">
        <v>402</v>
      </c>
      <c r="D31" s="85"/>
      <c r="E31" s="85"/>
      <c r="F31" s="68"/>
      <c r="G31" s="90"/>
    </row>
    <row r="32" spans="1:7" ht="15.75">
      <c r="A32" s="375"/>
      <c r="B32" s="73" t="s">
        <v>570</v>
      </c>
      <c r="C32" s="68" t="s">
        <v>402</v>
      </c>
      <c r="D32" s="85"/>
      <c r="E32" s="85"/>
      <c r="F32" s="68"/>
      <c r="G32" s="90"/>
    </row>
    <row r="33" spans="1:7" ht="15.75">
      <c r="A33" s="375"/>
      <c r="B33" s="73" t="s">
        <v>283</v>
      </c>
      <c r="C33" s="68" t="s">
        <v>402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5" t="s">
        <v>604</v>
      </c>
      <c r="B35" s="376" t="s">
        <v>403</v>
      </c>
      <c r="C35" s="68" t="s">
        <v>606</v>
      </c>
      <c r="D35" s="85"/>
      <c r="E35" s="85"/>
      <c r="F35" s="68"/>
      <c r="G35" s="90"/>
    </row>
    <row r="36" spans="1:7" ht="15.75">
      <c r="A36" s="375"/>
      <c r="B36" s="377"/>
      <c r="C36" s="70" t="s">
        <v>383</v>
      </c>
      <c r="D36" s="85"/>
      <c r="E36" s="85"/>
      <c r="F36" s="68"/>
      <c r="G36" s="90"/>
    </row>
    <row r="37" spans="1:7" ht="15.75">
      <c r="A37" s="375"/>
      <c r="B37" s="67" t="s">
        <v>404</v>
      </c>
      <c r="C37" s="68"/>
      <c r="D37" s="85"/>
      <c r="E37" s="85"/>
      <c r="F37" s="68"/>
      <c r="G37" s="90"/>
    </row>
    <row r="38" spans="1:7" ht="15.75">
      <c r="A38" s="375"/>
      <c r="B38" s="376" t="s">
        <v>405</v>
      </c>
      <c r="C38" s="68" t="s">
        <v>606</v>
      </c>
      <c r="D38" s="85"/>
      <c r="E38" s="85"/>
      <c r="F38" s="68"/>
      <c r="G38" s="90"/>
    </row>
    <row r="39" spans="1:7" ht="15.75">
      <c r="A39" s="375"/>
      <c r="B39" s="376"/>
      <c r="C39" s="70" t="s">
        <v>383</v>
      </c>
      <c r="D39" s="85"/>
      <c r="E39" s="85"/>
      <c r="F39" s="68"/>
      <c r="G39" s="90"/>
    </row>
    <row r="40" spans="1:7" ht="15.75">
      <c r="A40" s="375"/>
      <c r="B40" s="376" t="s">
        <v>406</v>
      </c>
      <c r="C40" s="68" t="s">
        <v>606</v>
      </c>
      <c r="D40" s="85"/>
      <c r="E40" s="85"/>
      <c r="F40" s="68"/>
      <c r="G40" s="90"/>
    </row>
    <row r="41" spans="1:7" ht="15.75">
      <c r="A41" s="375"/>
      <c r="B41" s="376"/>
      <c r="C41" s="70" t="s">
        <v>383</v>
      </c>
      <c r="D41" s="85"/>
      <c r="E41" s="85"/>
      <c r="F41" s="68"/>
      <c r="G41" s="90"/>
    </row>
    <row r="42" spans="1:7" ht="15.75">
      <c r="A42" s="375"/>
      <c r="B42" s="376" t="s">
        <v>407</v>
      </c>
      <c r="C42" s="68" t="s">
        <v>606</v>
      </c>
      <c r="D42" s="85"/>
      <c r="E42" s="85"/>
      <c r="F42" s="68"/>
      <c r="G42" s="90"/>
    </row>
    <row r="43" spans="1:7" ht="15.75">
      <c r="A43" s="375"/>
      <c r="B43" s="376"/>
      <c r="C43" s="70" t="s">
        <v>383</v>
      </c>
      <c r="D43" s="85"/>
      <c r="E43" s="85"/>
      <c r="F43" s="68"/>
      <c r="G43" s="90"/>
    </row>
    <row r="44" spans="1:7" ht="15.75">
      <c r="A44" s="375"/>
      <c r="B44" s="376" t="s">
        <v>408</v>
      </c>
      <c r="C44" s="68" t="s">
        <v>606</v>
      </c>
      <c r="D44" s="85"/>
      <c r="E44" s="85"/>
      <c r="F44" s="68"/>
      <c r="G44" s="90"/>
    </row>
    <row r="45" spans="1:7" ht="15.75">
      <c r="A45" s="375"/>
      <c r="B45" s="376"/>
      <c r="C45" s="70" t="s">
        <v>383</v>
      </c>
      <c r="D45" s="85"/>
      <c r="E45" s="85"/>
      <c r="F45" s="68"/>
      <c r="G45" s="90"/>
    </row>
    <row r="46" spans="1:7" ht="15.75">
      <c r="A46" s="375"/>
      <c r="B46" s="376" t="s">
        <v>409</v>
      </c>
      <c r="C46" s="68" t="s">
        <v>606</v>
      </c>
      <c r="D46" s="85"/>
      <c r="E46" s="85"/>
      <c r="F46" s="68"/>
      <c r="G46" s="90"/>
    </row>
    <row r="47" spans="1:7" ht="15.75">
      <c r="A47" s="375"/>
      <c r="B47" s="376"/>
      <c r="C47" s="70" t="s">
        <v>383</v>
      </c>
      <c r="D47" s="85"/>
      <c r="E47" s="85"/>
      <c r="F47" s="68"/>
      <c r="G47" s="90"/>
    </row>
    <row r="48" spans="1:7" ht="15.75">
      <c r="A48" s="375"/>
      <c r="B48" s="376" t="s">
        <v>410</v>
      </c>
      <c r="C48" s="68" t="s">
        <v>606</v>
      </c>
      <c r="D48" s="85"/>
      <c r="E48" s="85"/>
      <c r="F48" s="68"/>
      <c r="G48" s="90"/>
    </row>
    <row r="49" spans="1:7" ht="15.75">
      <c r="A49" s="375"/>
      <c r="B49" s="376"/>
      <c r="C49" s="70" t="s">
        <v>383</v>
      </c>
      <c r="D49" s="85"/>
      <c r="E49" s="85"/>
      <c r="F49" s="68"/>
      <c r="G49" s="90"/>
    </row>
    <row r="50" spans="1:7" ht="15.75">
      <c r="A50" s="375"/>
      <c r="B50" s="376" t="s">
        <v>411</v>
      </c>
      <c r="C50" s="68" t="s">
        <v>606</v>
      </c>
      <c r="D50" s="85"/>
      <c r="E50" s="85"/>
      <c r="F50" s="68"/>
      <c r="G50" s="90"/>
    </row>
    <row r="51" spans="1:7" ht="15.75">
      <c r="A51" s="375"/>
      <c r="B51" s="376"/>
      <c r="C51" s="70" t="s">
        <v>383</v>
      </c>
      <c r="D51" s="85"/>
      <c r="E51" s="85"/>
      <c r="F51" s="68"/>
      <c r="G51" s="90"/>
    </row>
    <row r="52" spans="1:7" ht="15.75">
      <c r="A52" s="375"/>
      <c r="B52" s="376" t="s">
        <v>412</v>
      </c>
      <c r="C52" s="68" t="s">
        <v>606</v>
      </c>
      <c r="D52" s="85"/>
      <c r="E52" s="85"/>
      <c r="F52" s="68"/>
      <c r="G52" s="90"/>
    </row>
    <row r="53" spans="1:7" ht="15.75">
      <c r="A53" s="375"/>
      <c r="B53" s="376"/>
      <c r="C53" s="70" t="s">
        <v>383</v>
      </c>
      <c r="D53" s="85"/>
      <c r="E53" s="85"/>
      <c r="F53" s="68"/>
      <c r="G53" s="90"/>
    </row>
    <row r="54" spans="1:7" ht="15.75">
      <c r="A54" s="375"/>
      <c r="B54" s="376" t="s">
        <v>413</v>
      </c>
      <c r="C54" s="68" t="s">
        <v>606</v>
      </c>
      <c r="D54" s="85"/>
      <c r="E54" s="85"/>
      <c r="F54" s="85"/>
      <c r="G54" s="85"/>
    </row>
    <row r="55" spans="1:7" ht="15.75">
      <c r="A55" s="375"/>
      <c r="B55" s="376"/>
      <c r="C55" s="70" t="s">
        <v>383</v>
      </c>
      <c r="D55" s="85"/>
      <c r="E55" s="85"/>
      <c r="F55" s="85"/>
      <c r="G55" s="85"/>
    </row>
    <row r="56" spans="1:7" ht="15.75">
      <c r="A56" s="375"/>
      <c r="B56" s="376" t="s">
        <v>414</v>
      </c>
      <c r="C56" s="68" t="s">
        <v>415</v>
      </c>
      <c r="D56" s="85"/>
      <c r="E56" s="85"/>
      <c r="F56" s="68"/>
      <c r="G56" s="92"/>
    </row>
    <row r="57" spans="1:7" ht="15.75">
      <c r="A57" s="375"/>
      <c r="B57" s="376"/>
      <c r="C57" s="70" t="s">
        <v>416</v>
      </c>
      <c r="D57" s="85"/>
      <c r="E57" s="85"/>
      <c r="F57" s="68"/>
      <c r="G57" s="90"/>
    </row>
    <row r="58" spans="1:7" ht="15.75">
      <c r="A58" s="375"/>
      <c r="B58" s="376" t="s">
        <v>417</v>
      </c>
      <c r="C58" s="68" t="s">
        <v>415</v>
      </c>
      <c r="D58" s="85"/>
      <c r="E58" s="85"/>
      <c r="F58" s="68"/>
      <c r="G58" s="90"/>
    </row>
    <row r="59" spans="1:7" ht="15.75">
      <c r="A59" s="375"/>
      <c r="B59" s="376"/>
      <c r="C59" s="70" t="s">
        <v>416</v>
      </c>
      <c r="D59" s="85"/>
      <c r="E59" s="85"/>
      <c r="F59" s="68"/>
      <c r="G59" s="90"/>
    </row>
    <row r="60" spans="1:7" ht="15.75">
      <c r="A60" s="375"/>
      <c r="B60" s="376" t="s">
        <v>418</v>
      </c>
      <c r="C60" s="68" t="s">
        <v>415</v>
      </c>
      <c r="D60" s="85"/>
      <c r="E60" s="85"/>
      <c r="F60" s="68"/>
      <c r="G60" s="90"/>
    </row>
    <row r="61" spans="1:7" ht="15.75">
      <c r="A61" s="375"/>
      <c r="B61" s="376"/>
      <c r="C61" s="70" t="s">
        <v>416</v>
      </c>
      <c r="D61" s="85"/>
      <c r="E61" s="85"/>
      <c r="F61" s="68"/>
      <c r="G61" s="90"/>
    </row>
    <row r="62" spans="1:7" ht="15.75">
      <c r="A62" s="375"/>
      <c r="B62" s="376" t="s">
        <v>419</v>
      </c>
      <c r="C62" s="68" t="s">
        <v>415</v>
      </c>
      <c r="D62" s="85"/>
      <c r="E62" s="85"/>
      <c r="F62" s="68"/>
      <c r="G62" s="90"/>
    </row>
    <row r="63" spans="1:7" ht="15.75">
      <c r="A63" s="375"/>
      <c r="B63" s="376"/>
      <c r="C63" s="70" t="s">
        <v>416</v>
      </c>
      <c r="D63" s="85"/>
      <c r="E63" s="85"/>
      <c r="F63" s="68"/>
      <c r="G63" s="90"/>
    </row>
    <row r="64" spans="1:7" ht="15.75">
      <c r="A64" s="375"/>
      <c r="B64" s="67" t="s">
        <v>420</v>
      </c>
      <c r="C64" s="68" t="s">
        <v>384</v>
      </c>
      <c r="D64" s="85"/>
      <c r="E64" s="85"/>
      <c r="F64" s="86"/>
      <c r="G64" s="87"/>
    </row>
    <row r="65" spans="1:7" ht="15.75">
      <c r="A65" s="375"/>
      <c r="B65" s="67" t="s">
        <v>285</v>
      </c>
      <c r="C65" s="68"/>
      <c r="D65" s="93"/>
      <c r="E65" s="93"/>
      <c r="F65" s="94"/>
      <c r="G65" s="95"/>
    </row>
    <row r="66" spans="1:7" ht="15.75">
      <c r="A66" s="375"/>
      <c r="B66" s="67" t="s">
        <v>421</v>
      </c>
      <c r="C66" s="68" t="s">
        <v>384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8" t="s">
        <v>435</v>
      </c>
      <c r="C68" s="379"/>
      <c r="D68" s="379"/>
      <c r="E68" s="37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80" t="s">
        <v>436</v>
      </c>
      <c r="B70" s="74" t="s">
        <v>230</v>
      </c>
      <c r="C70" s="75" t="s">
        <v>287</v>
      </c>
      <c r="D70" s="68"/>
      <c r="E70" s="68"/>
      <c r="F70" s="68"/>
      <c r="G70" s="90"/>
    </row>
    <row r="71" spans="1:7" ht="15.75">
      <c r="A71" s="380"/>
      <c r="B71" s="74" t="s">
        <v>256</v>
      </c>
      <c r="C71" s="75"/>
      <c r="D71" s="68"/>
      <c r="E71" s="68"/>
      <c r="F71" s="68"/>
      <c r="G71" s="90"/>
    </row>
    <row r="72" spans="1:7" ht="15.75">
      <c r="A72" s="380"/>
      <c r="B72" s="74" t="s">
        <v>231</v>
      </c>
      <c r="C72" s="75" t="s">
        <v>287</v>
      </c>
      <c r="D72" s="68"/>
      <c r="E72" s="68"/>
      <c r="F72" s="68"/>
      <c r="G72" s="90"/>
    </row>
    <row r="73" spans="1:7" ht="94.5">
      <c r="A73" s="380"/>
      <c r="B73" s="74" t="s">
        <v>232</v>
      </c>
      <c r="C73" s="75" t="s">
        <v>287</v>
      </c>
      <c r="D73" s="68"/>
      <c r="E73" s="68"/>
      <c r="F73" s="68"/>
      <c r="G73" s="90"/>
    </row>
    <row r="74" spans="1:7" ht="15.75">
      <c r="A74" s="380"/>
      <c r="B74" s="74" t="s">
        <v>233</v>
      </c>
      <c r="C74" s="75" t="s">
        <v>384</v>
      </c>
      <c r="D74" s="68"/>
      <c r="E74" s="68"/>
      <c r="F74" s="68"/>
      <c r="G74" s="90"/>
    </row>
    <row r="75" spans="1:7" ht="15.75">
      <c r="A75" s="380"/>
      <c r="B75" s="74" t="s">
        <v>256</v>
      </c>
      <c r="C75" s="75"/>
      <c r="D75" s="68"/>
      <c r="E75" s="68"/>
      <c r="F75" s="68"/>
      <c r="G75" s="90"/>
    </row>
    <row r="76" spans="1:7" ht="15.75">
      <c r="A76" s="380"/>
      <c r="B76" s="74" t="s">
        <v>231</v>
      </c>
      <c r="C76" s="75" t="s">
        <v>284</v>
      </c>
      <c r="D76" s="68"/>
      <c r="E76" s="68"/>
      <c r="F76" s="68"/>
      <c r="G76" s="90"/>
    </row>
    <row r="77" spans="1:7" ht="15.75">
      <c r="A77" s="380"/>
      <c r="B77" s="74" t="s">
        <v>234</v>
      </c>
      <c r="C77" s="75" t="s">
        <v>284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80" t="s">
        <v>235</v>
      </c>
      <c r="B79" s="74" t="s">
        <v>236</v>
      </c>
      <c r="C79" s="75" t="s">
        <v>287</v>
      </c>
      <c r="D79" s="68"/>
      <c r="E79" s="68"/>
      <c r="F79" s="68"/>
      <c r="G79" s="90"/>
    </row>
    <row r="80" spans="1:7" ht="15.75">
      <c r="A80" s="380"/>
      <c r="B80" s="74"/>
      <c r="C80" s="77" t="s">
        <v>383</v>
      </c>
      <c r="D80" s="68"/>
      <c r="E80" s="68"/>
      <c r="F80" s="68"/>
      <c r="G80" s="90"/>
    </row>
    <row r="81" spans="1:7" ht="15.75">
      <c r="A81" s="380"/>
      <c r="B81" s="74" t="s">
        <v>256</v>
      </c>
      <c r="C81" s="75"/>
      <c r="D81" s="68"/>
      <c r="E81" s="68"/>
      <c r="F81" s="68"/>
      <c r="G81" s="90"/>
    </row>
    <row r="82" spans="1:7" ht="15.75">
      <c r="A82" s="380"/>
      <c r="B82" s="74" t="s">
        <v>231</v>
      </c>
      <c r="C82" s="75" t="s">
        <v>287</v>
      </c>
      <c r="D82" s="68"/>
      <c r="E82" s="68"/>
      <c r="F82" s="68"/>
      <c r="G82" s="90"/>
    </row>
    <row r="83" spans="1:7" ht="15.75">
      <c r="A83" s="380"/>
      <c r="B83" s="74"/>
      <c r="C83" s="77" t="s">
        <v>416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80" t="s">
        <v>237</v>
      </c>
      <c r="B85" s="74" t="s">
        <v>238</v>
      </c>
      <c r="C85" s="75" t="s">
        <v>402</v>
      </c>
      <c r="D85" s="68"/>
      <c r="E85" s="68"/>
      <c r="F85" s="68"/>
      <c r="G85" s="90"/>
    </row>
    <row r="86" spans="1:7" ht="15.75">
      <c r="A86" s="380"/>
      <c r="B86" s="74" t="s">
        <v>192</v>
      </c>
      <c r="C86" s="75"/>
      <c r="D86" s="68"/>
      <c r="E86" s="68"/>
      <c r="F86" s="68"/>
      <c r="G86" s="90"/>
    </row>
    <row r="87" spans="1:7" ht="15.75">
      <c r="A87" s="380"/>
      <c r="B87" s="74" t="s">
        <v>239</v>
      </c>
      <c r="C87" s="75" t="s">
        <v>402</v>
      </c>
      <c r="D87" s="68"/>
      <c r="E87" s="68"/>
      <c r="F87" s="68"/>
      <c r="G87" s="90"/>
    </row>
    <row r="88" spans="1:7" ht="31.5">
      <c r="A88" s="380"/>
      <c r="B88" s="74" t="s">
        <v>240</v>
      </c>
      <c r="C88" s="75" t="s">
        <v>402</v>
      </c>
      <c r="D88" s="68"/>
      <c r="E88" s="68"/>
      <c r="F88" s="68"/>
      <c r="G88" s="90"/>
    </row>
    <row r="89" spans="1:7" ht="15.75">
      <c r="A89" s="380"/>
      <c r="B89" s="74" t="s">
        <v>192</v>
      </c>
      <c r="C89" s="75"/>
      <c r="D89" s="68"/>
      <c r="E89" s="68"/>
      <c r="F89" s="68"/>
      <c r="G89" s="90"/>
    </row>
    <row r="90" spans="1:7" ht="15.75">
      <c r="A90" s="380"/>
      <c r="B90" s="74" t="s">
        <v>241</v>
      </c>
      <c r="C90" s="75" t="s">
        <v>402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80" t="s">
        <v>242</v>
      </c>
      <c r="B92" s="74" t="s">
        <v>243</v>
      </c>
      <c r="C92" s="75" t="s">
        <v>402</v>
      </c>
      <c r="D92" s="96"/>
      <c r="E92" s="96"/>
      <c r="F92" s="96"/>
      <c r="G92" s="97"/>
    </row>
    <row r="93" spans="1:7" ht="15.75">
      <c r="A93" s="380"/>
      <c r="B93" s="74" t="s">
        <v>192</v>
      </c>
      <c r="C93" s="75"/>
      <c r="D93" s="96"/>
      <c r="E93" s="96"/>
      <c r="F93" s="96"/>
      <c r="G93" s="97"/>
    </row>
    <row r="94" spans="1:7" ht="15.75">
      <c r="A94" s="380"/>
      <c r="B94" s="74" t="s">
        <v>244</v>
      </c>
      <c r="C94" s="75" t="s">
        <v>402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80" t="s">
        <v>245</v>
      </c>
      <c r="B96" s="74" t="s">
        <v>246</v>
      </c>
      <c r="C96" s="75" t="s">
        <v>402</v>
      </c>
      <c r="D96" s="96"/>
      <c r="E96" s="96"/>
      <c r="F96" s="96"/>
      <c r="G96" s="97"/>
    </row>
    <row r="97" spans="1:7" ht="15.75">
      <c r="A97" s="380"/>
      <c r="B97" s="74" t="s">
        <v>256</v>
      </c>
      <c r="C97" s="75"/>
      <c r="D97" s="96"/>
      <c r="E97" s="96"/>
      <c r="F97" s="96"/>
      <c r="G97" s="97"/>
    </row>
    <row r="98" spans="1:7" ht="15.75">
      <c r="A98" s="380"/>
      <c r="B98" s="74" t="s">
        <v>247</v>
      </c>
      <c r="C98" s="75" t="s">
        <v>402</v>
      </c>
      <c r="D98" s="96"/>
      <c r="E98" s="96"/>
      <c r="F98" s="96"/>
      <c r="G98" s="97"/>
    </row>
    <row r="99" spans="1:7" ht="15.75">
      <c r="A99" s="380"/>
      <c r="B99" s="74" t="s">
        <v>192</v>
      </c>
      <c r="C99" s="75"/>
      <c r="D99" s="96"/>
      <c r="E99" s="96"/>
      <c r="F99" s="96"/>
      <c r="G99" s="97"/>
    </row>
    <row r="100" spans="1:7" ht="31.5">
      <c r="A100" s="380"/>
      <c r="B100" s="74" t="s">
        <v>248</v>
      </c>
      <c r="C100" s="75" t="s">
        <v>402</v>
      </c>
      <c r="D100" s="96"/>
      <c r="E100" s="96"/>
      <c r="F100" s="96"/>
      <c r="G100" s="97"/>
    </row>
    <row r="101" spans="1:7" ht="32.25" thickBot="1">
      <c r="A101" s="381"/>
      <c r="B101" s="74" t="s">
        <v>249</v>
      </c>
      <c r="C101" s="78" t="s">
        <v>402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251</v>
      </c>
      <c r="C103" s="80"/>
      <c r="D103" s="42"/>
      <c r="E103" s="42"/>
      <c r="F103" s="42"/>
      <c r="G103" s="42"/>
    </row>
    <row r="104" spans="1:7" ht="15.75">
      <c r="A104" s="42"/>
      <c r="B104" s="82" t="s">
        <v>252</v>
      </c>
      <c r="C104" s="83"/>
      <c r="D104" s="42"/>
      <c r="E104" s="42"/>
      <c r="F104" s="42"/>
      <c r="G104" s="42"/>
    </row>
    <row r="105" spans="1:7" ht="15.75">
      <c r="A105" s="42"/>
      <c r="B105" s="84" t="s">
        <v>201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221</v>
      </c>
      <c r="E1" s="35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0" ht="12.75">
      <c r="C6" s="21" t="s">
        <v>551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552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553</v>
      </c>
      <c r="D8" s="23" t="s">
        <v>308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554</v>
      </c>
      <c r="D9" s="23" t="s">
        <v>308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555</v>
      </c>
      <c r="D10" s="23" t="s">
        <v>556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452</v>
      </c>
      <c r="D11" s="23" t="s">
        <v>557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558</v>
      </c>
      <c r="D12" s="23" t="s">
        <v>308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559</v>
      </c>
      <c r="D13" s="23" t="s">
        <v>308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560</v>
      </c>
      <c r="D14" s="23" t="s">
        <v>308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561</v>
      </c>
      <c r="D15" s="23" t="s">
        <v>562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563</v>
      </c>
      <c r="D16" s="23" t="s">
        <v>308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564</v>
      </c>
      <c r="C17" t="s">
        <v>565</v>
      </c>
      <c r="D17" s="23" t="s">
        <v>308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566</v>
      </c>
      <c r="D18" s="23" t="s">
        <v>308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567</v>
      </c>
      <c r="D19" s="23" t="s">
        <v>308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571</v>
      </c>
      <c r="D20" s="23" t="s">
        <v>308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572</v>
      </c>
      <c r="D21" s="23" t="s">
        <v>308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573</v>
      </c>
      <c r="C22" t="s">
        <v>574</v>
      </c>
      <c r="D22" s="23" t="s">
        <v>575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576</v>
      </c>
      <c r="D23" s="23" t="s">
        <v>577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289</v>
      </c>
      <c r="D24" s="23" t="s">
        <v>577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578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250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579</v>
      </c>
      <c r="C27" t="s">
        <v>581</v>
      </c>
      <c r="D27" s="23" t="s">
        <v>308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582</v>
      </c>
      <c r="C28" t="s">
        <v>583</v>
      </c>
      <c r="D28" s="23" t="s">
        <v>308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584</v>
      </c>
      <c r="C29" t="s">
        <v>585</v>
      </c>
      <c r="D29" s="23" t="s">
        <v>308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586</v>
      </c>
      <c r="D30" s="23" t="s">
        <v>575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587</v>
      </c>
      <c r="D31" s="23" t="s">
        <v>308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588</v>
      </c>
      <c r="C32" t="s">
        <v>589</v>
      </c>
      <c r="D32" s="23" t="s">
        <v>308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591</v>
      </c>
      <c r="D33" s="23" t="s">
        <v>575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552</v>
      </c>
      <c r="D34" s="23" t="s">
        <v>308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592</v>
      </c>
      <c r="C35" t="s">
        <v>593</v>
      </c>
      <c r="D35" s="23" t="s">
        <v>308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594</v>
      </c>
      <c r="D36" s="23" t="s">
        <v>308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595</v>
      </c>
      <c r="D37" s="23" t="s">
        <v>308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596</v>
      </c>
      <c r="D38" s="23" t="s">
        <v>308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566</v>
      </c>
      <c r="D39" s="23" t="s">
        <v>308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597</v>
      </c>
      <c r="D40" s="23" t="s">
        <v>308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598</v>
      </c>
      <c r="C41" t="s">
        <v>299</v>
      </c>
      <c r="D41" s="23" t="s">
        <v>308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567</v>
      </c>
      <c r="D42" s="38" t="s">
        <v>308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599</v>
      </c>
      <c r="D43" s="23" t="s">
        <v>308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573</v>
      </c>
      <c r="C44" t="s">
        <v>574</v>
      </c>
      <c r="D44" s="23" t="s">
        <v>575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576</v>
      </c>
      <c r="D45" s="23" t="s">
        <v>577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289</v>
      </c>
      <c r="D46" s="23" t="s">
        <v>577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218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359</v>
      </c>
      <c r="E1" s="35" t="s">
        <v>222</v>
      </c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2" ht="12.75">
      <c r="C6" s="21" t="s">
        <v>551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552</v>
      </c>
      <c r="D7" s="23" t="s">
        <v>308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553</v>
      </c>
      <c r="D8" s="23" t="s">
        <v>308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554</v>
      </c>
      <c r="D9" s="23" t="s">
        <v>308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555</v>
      </c>
      <c r="D10" s="23" t="s">
        <v>556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452</v>
      </c>
      <c r="D11" s="23" t="s">
        <v>557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558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559</v>
      </c>
      <c r="D13" s="23" t="s">
        <v>308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560</v>
      </c>
      <c r="D14" s="23" t="s">
        <v>308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561</v>
      </c>
      <c r="D15" s="23" t="s">
        <v>562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563</v>
      </c>
      <c r="D16" s="23" t="s">
        <v>308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564</v>
      </c>
      <c r="C17" t="s">
        <v>565</v>
      </c>
      <c r="D17" s="23" t="s">
        <v>308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566</v>
      </c>
      <c r="D18" s="23" t="s">
        <v>308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567</v>
      </c>
      <c r="D19" s="23" t="s">
        <v>308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571</v>
      </c>
      <c r="D20" s="23" t="s">
        <v>308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572</v>
      </c>
      <c r="D21" s="23" t="s">
        <v>308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573</v>
      </c>
      <c r="C22" t="s">
        <v>574</v>
      </c>
      <c r="D22" s="23" t="s">
        <v>575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576</v>
      </c>
      <c r="D23" s="23" t="s">
        <v>577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289</v>
      </c>
      <c r="D24" s="23" t="s">
        <v>577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578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579</v>
      </c>
      <c r="C26" t="s">
        <v>581</v>
      </c>
      <c r="D26" s="23" t="s">
        <v>308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582</v>
      </c>
      <c r="C27" t="s">
        <v>583</v>
      </c>
      <c r="D27" s="23" t="s">
        <v>308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584</v>
      </c>
      <c r="C28" t="s">
        <v>585</v>
      </c>
      <c r="D28" s="23" t="s">
        <v>308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586</v>
      </c>
      <c r="D29" s="23" t="s">
        <v>575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587</v>
      </c>
      <c r="D30" s="23" t="s">
        <v>308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588</v>
      </c>
      <c r="C31" t="s">
        <v>589</v>
      </c>
      <c r="D31" s="23" t="s">
        <v>308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590</v>
      </c>
      <c r="D32" s="23" t="s">
        <v>308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591</v>
      </c>
      <c r="D33" s="23" t="s">
        <v>575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552</v>
      </c>
      <c r="D34" s="23" t="s">
        <v>308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592</v>
      </c>
      <c r="C35" t="s">
        <v>593</v>
      </c>
      <c r="D35" s="23" t="s">
        <v>308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594</v>
      </c>
      <c r="D36" s="23" t="s">
        <v>308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595</v>
      </c>
      <c r="D37" s="23" t="s">
        <v>308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596</v>
      </c>
      <c r="D38" s="23" t="s">
        <v>308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566</v>
      </c>
      <c r="D39" s="23" t="s">
        <v>308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597</v>
      </c>
      <c r="D40" s="23" t="s">
        <v>308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598</v>
      </c>
      <c r="C41" t="s">
        <v>299</v>
      </c>
      <c r="D41" s="23" t="s">
        <v>308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567</v>
      </c>
      <c r="D42" s="38" t="s">
        <v>308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599</v>
      </c>
      <c r="D43" s="23" t="s">
        <v>308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573</v>
      </c>
      <c r="C44" t="s">
        <v>574</v>
      </c>
      <c r="D44" s="23" t="s">
        <v>575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576</v>
      </c>
      <c r="D45" s="23" t="s">
        <v>577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289</v>
      </c>
      <c r="D46" s="23" t="s">
        <v>577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218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544</v>
      </c>
      <c r="D1" s="10" t="s">
        <v>220</v>
      </c>
      <c r="E1" s="11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29" t="s">
        <v>662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customHeight="1" thickBot="1">
      <c r="B5" s="19"/>
      <c r="C5" s="20"/>
      <c r="D5" s="30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2:11" ht="12.75">
      <c r="B6" s="25"/>
      <c r="C6" s="26" t="s">
        <v>551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600</v>
      </c>
      <c r="D7" s="23" t="s">
        <v>308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627</v>
      </c>
      <c r="C8" s="39" t="s">
        <v>628</v>
      </c>
      <c r="D8" s="23" t="s">
        <v>308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607</v>
      </c>
      <c r="D9" s="23" t="s">
        <v>308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608</v>
      </c>
      <c r="D10" s="23" t="s">
        <v>308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609</v>
      </c>
      <c r="D11" s="23" t="s">
        <v>308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552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610</v>
      </c>
      <c r="D13" s="23" t="s">
        <v>308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553</v>
      </c>
      <c r="D14" s="23" t="s">
        <v>308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554</v>
      </c>
      <c r="D15" s="23" t="s">
        <v>308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659</v>
      </c>
      <c r="C16" s="39" t="s">
        <v>295</v>
      </c>
      <c r="D16" s="23" t="s">
        <v>308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660</v>
      </c>
      <c r="D17" s="23" t="s">
        <v>308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661</v>
      </c>
      <c r="C18" s="39" t="s">
        <v>611</v>
      </c>
      <c r="D18" s="23" t="s">
        <v>308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219</v>
      </c>
      <c r="C19" s="39" t="s">
        <v>612</v>
      </c>
      <c r="D19" s="23" t="s">
        <v>308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555</v>
      </c>
      <c r="D20" s="23" t="s">
        <v>556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452</v>
      </c>
      <c r="D21" s="23" t="s">
        <v>557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613</v>
      </c>
      <c r="D22" s="23" t="s">
        <v>308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614</v>
      </c>
      <c r="D23" s="23" t="s">
        <v>308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558</v>
      </c>
      <c r="D24" s="23" t="s">
        <v>308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559</v>
      </c>
      <c r="D25" s="23" t="s">
        <v>308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560</v>
      </c>
      <c r="D26" s="23" t="s">
        <v>308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615</v>
      </c>
      <c r="D27" s="23" t="s">
        <v>308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561</v>
      </c>
      <c r="D28" s="23" t="s">
        <v>562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563</v>
      </c>
      <c r="D29" s="23" t="s">
        <v>308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616</v>
      </c>
      <c r="D30" s="23" t="s">
        <v>562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564</v>
      </c>
      <c r="C31" s="39" t="s">
        <v>565</v>
      </c>
      <c r="D31" s="23" t="s">
        <v>308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617</v>
      </c>
      <c r="D32" s="23" t="s">
        <v>308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618</v>
      </c>
      <c r="C33" s="39" t="s">
        <v>313</v>
      </c>
      <c r="D33" s="23" t="s">
        <v>619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566</v>
      </c>
      <c r="D34" s="23" t="s">
        <v>308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620</v>
      </c>
      <c r="C35" s="39" t="s">
        <v>621</v>
      </c>
      <c r="D35" s="23" t="s">
        <v>308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597</v>
      </c>
      <c r="D36" s="23" t="s">
        <v>308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622</v>
      </c>
      <c r="D37" s="23" t="s">
        <v>308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623</v>
      </c>
      <c r="C38" s="39" t="s">
        <v>624</v>
      </c>
      <c r="D38" s="23" t="s">
        <v>308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567</v>
      </c>
      <c r="D39" s="23" t="s">
        <v>308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571</v>
      </c>
      <c r="D40" s="23" t="s">
        <v>308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572</v>
      </c>
      <c r="D41" s="23" t="s">
        <v>308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573</v>
      </c>
      <c r="C42" s="39" t="s">
        <v>574</v>
      </c>
      <c r="D42" s="21" t="s">
        <v>575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576</v>
      </c>
      <c r="D43" s="23" t="s">
        <v>577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289</v>
      </c>
      <c r="D44" s="23" t="s">
        <v>577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578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579</v>
      </c>
      <c r="C46" s="39" t="s">
        <v>581</v>
      </c>
      <c r="D46" s="23" t="s">
        <v>308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625</v>
      </c>
      <c r="C47" s="39" t="s">
        <v>626</v>
      </c>
      <c r="D47" s="23" t="s">
        <v>308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627</v>
      </c>
      <c r="C48" s="39" t="s">
        <v>628</v>
      </c>
      <c r="D48" s="23" t="s">
        <v>308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582</v>
      </c>
      <c r="C49" s="39" t="s">
        <v>583</v>
      </c>
      <c r="D49" s="23" t="s">
        <v>308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584</v>
      </c>
      <c r="C50" s="39" t="s">
        <v>585</v>
      </c>
      <c r="D50" s="23" t="s">
        <v>308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629</v>
      </c>
      <c r="C51" s="39" t="s">
        <v>630</v>
      </c>
      <c r="D51" s="23" t="s">
        <v>308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631</v>
      </c>
      <c r="C52" s="39" t="s">
        <v>632</v>
      </c>
      <c r="D52" s="23" t="s">
        <v>308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633</v>
      </c>
      <c r="C53" s="39" t="s">
        <v>634</v>
      </c>
      <c r="D53" s="23" t="s">
        <v>308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586</v>
      </c>
      <c r="D54" s="21" t="s">
        <v>575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600</v>
      </c>
      <c r="D55" s="23" t="s">
        <v>308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635</v>
      </c>
      <c r="D56" s="23" t="s">
        <v>308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636</v>
      </c>
      <c r="D57" s="23" t="s">
        <v>308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587</v>
      </c>
      <c r="D58" s="23" t="s">
        <v>308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637</v>
      </c>
      <c r="D59" s="23" t="s">
        <v>308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588</v>
      </c>
      <c r="C60" s="39" t="s">
        <v>589</v>
      </c>
      <c r="D60" s="23" t="s">
        <v>308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590</v>
      </c>
      <c r="D61" s="23" t="s">
        <v>308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638</v>
      </c>
      <c r="D62" s="23" t="s">
        <v>308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639</v>
      </c>
      <c r="D63" s="21" t="s">
        <v>575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591</v>
      </c>
      <c r="D64" s="21" t="s">
        <v>575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640</v>
      </c>
      <c r="D65" s="21" t="s">
        <v>575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641</v>
      </c>
      <c r="D66" s="23" t="s">
        <v>308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552</v>
      </c>
      <c r="D67" s="23" t="s">
        <v>308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553</v>
      </c>
      <c r="D68" s="23" t="s">
        <v>308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554</v>
      </c>
      <c r="D69" s="23" t="s">
        <v>308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642</v>
      </c>
      <c r="D70" s="21" t="s">
        <v>575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649</v>
      </c>
      <c r="C71" s="39" t="s">
        <v>650</v>
      </c>
      <c r="D71" s="21" t="s">
        <v>575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651</v>
      </c>
      <c r="D72" s="23" t="s">
        <v>308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592</v>
      </c>
      <c r="C73" s="39" t="s">
        <v>593</v>
      </c>
      <c r="D73" s="23" t="s">
        <v>308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595</v>
      </c>
      <c r="D74" s="23" t="s">
        <v>308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618</v>
      </c>
      <c r="C75" s="39" t="s">
        <v>313</v>
      </c>
      <c r="D75" s="23" t="s">
        <v>308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652</v>
      </c>
      <c r="C76" s="39" t="s">
        <v>653</v>
      </c>
      <c r="D76" s="21" t="s">
        <v>575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654</v>
      </c>
      <c r="D77" s="23" t="s">
        <v>655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566</v>
      </c>
      <c r="D78" s="23" t="s">
        <v>308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620</v>
      </c>
      <c r="C79" s="39" t="s">
        <v>621</v>
      </c>
      <c r="D79" s="23" t="s">
        <v>308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598</v>
      </c>
      <c r="C80" s="39" t="s">
        <v>299</v>
      </c>
      <c r="D80" s="23" t="s">
        <v>308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573</v>
      </c>
      <c r="C81" s="39" t="s">
        <v>574</v>
      </c>
      <c r="D81" s="21" t="s">
        <v>575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576</v>
      </c>
      <c r="D82" s="23" t="s">
        <v>577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289</v>
      </c>
      <c r="D83" s="23" t="s">
        <v>577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656</v>
      </c>
      <c r="C84" s="39" t="s">
        <v>657</v>
      </c>
      <c r="D84" s="21" t="s">
        <v>575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218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263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188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264</v>
      </c>
      <c r="B5" s="205" t="s">
        <v>454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266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401" t="s">
        <v>267</v>
      </c>
      <c r="B9" s="401" t="s">
        <v>268</v>
      </c>
      <c r="C9" s="116" t="s">
        <v>269</v>
      </c>
      <c r="D9" s="117" t="s">
        <v>270</v>
      </c>
      <c r="E9" s="118" t="s">
        <v>271</v>
      </c>
      <c r="F9" s="117" t="s">
        <v>272</v>
      </c>
      <c r="G9" s="119" t="s">
        <v>273</v>
      </c>
      <c r="H9" s="120" t="s">
        <v>274</v>
      </c>
      <c r="I9" s="120"/>
      <c r="J9" s="120"/>
      <c r="K9" s="120"/>
      <c r="L9" s="120" t="s">
        <v>274</v>
      </c>
      <c r="M9" s="120" t="s">
        <v>274</v>
      </c>
      <c r="N9" s="120" t="s">
        <v>275</v>
      </c>
      <c r="O9" s="120" t="s">
        <v>276</v>
      </c>
      <c r="P9" s="120"/>
      <c r="Q9" s="120"/>
      <c r="R9" s="120"/>
      <c r="S9" s="120"/>
      <c r="T9" s="120"/>
      <c r="U9" s="63"/>
    </row>
    <row r="10" spans="1:21" ht="10.5" customHeight="1">
      <c r="A10" s="402"/>
      <c r="B10" s="40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401">
        <v>2004</v>
      </c>
      <c r="M10" s="401">
        <v>2005</v>
      </c>
      <c r="N10" s="40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403"/>
      <c r="B11" s="403"/>
      <c r="C11" s="121"/>
      <c r="D11" s="122"/>
      <c r="E11" s="123"/>
      <c r="F11" s="121"/>
      <c r="G11" s="124"/>
      <c r="H11" s="121"/>
      <c r="I11" s="121"/>
      <c r="J11" s="126"/>
      <c r="K11" s="126"/>
      <c r="L11" s="403"/>
      <c r="M11" s="403"/>
      <c r="N11" s="403"/>
      <c r="O11" s="127" t="s">
        <v>277</v>
      </c>
      <c r="P11" s="128" t="s">
        <v>278</v>
      </c>
      <c r="Q11" s="127" t="s">
        <v>277</v>
      </c>
      <c r="R11" s="128" t="s">
        <v>278</v>
      </c>
      <c r="S11" s="127" t="s">
        <v>277</v>
      </c>
      <c r="T11" s="128" t="s">
        <v>278</v>
      </c>
      <c r="U11" s="63"/>
    </row>
    <row r="12" spans="1:21" s="3" customFormat="1" ht="30">
      <c r="A12" s="129" t="s">
        <v>676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279</v>
      </c>
      <c r="B13" s="133" t="s">
        <v>605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677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678</v>
      </c>
      <c r="B15" s="133" t="s">
        <v>605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677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679</v>
      </c>
      <c r="B17" s="133" t="s">
        <v>605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677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437</v>
      </c>
      <c r="B19" s="139" t="s">
        <v>438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680</v>
      </c>
      <c r="B20" s="139" t="s">
        <v>439</v>
      </c>
      <c r="C20" s="134"/>
      <c r="D20" s="399"/>
      <c r="E20" s="399"/>
      <c r="F20" s="399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681</v>
      </c>
      <c r="B21" s="139" t="s">
        <v>439</v>
      </c>
      <c r="C21" s="134"/>
      <c r="D21" s="400"/>
      <c r="E21" s="400"/>
      <c r="F21" s="400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682</v>
      </c>
      <c r="B22" s="139" t="s">
        <v>439</v>
      </c>
      <c r="C22" s="134"/>
      <c r="D22" s="404"/>
      <c r="E22" s="404"/>
      <c r="F22" s="404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683</v>
      </c>
      <c r="B23" s="139" t="s">
        <v>191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684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685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214</v>
      </c>
      <c r="B27" s="139" t="s">
        <v>686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687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688</v>
      </c>
      <c r="B29" s="133" t="s">
        <v>689</v>
      </c>
      <c r="C29" s="388"/>
      <c r="D29" s="148"/>
      <c r="E29" s="148"/>
      <c r="F29" s="148"/>
      <c r="G29" s="399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690</v>
      </c>
      <c r="C30" s="389"/>
      <c r="D30" s="148"/>
      <c r="E30" s="148"/>
      <c r="F30" s="148"/>
      <c r="G30" s="400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691</v>
      </c>
      <c r="C31" s="389"/>
      <c r="D31" s="148"/>
      <c r="E31" s="148"/>
      <c r="F31" s="148"/>
      <c r="G31" s="400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692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693</v>
      </c>
      <c r="B33" s="139" t="s">
        <v>677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694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695</v>
      </c>
      <c r="B35" s="139" t="s">
        <v>689</v>
      </c>
      <c r="C35" s="393"/>
      <c r="D35" s="385"/>
      <c r="E35" s="385"/>
      <c r="F35" s="385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696</v>
      </c>
      <c r="B36" s="139" t="s">
        <v>677</v>
      </c>
      <c r="C36" s="394"/>
      <c r="D36" s="386"/>
      <c r="E36" s="386"/>
      <c r="F36" s="386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697</v>
      </c>
      <c r="B37" s="139" t="s">
        <v>677</v>
      </c>
      <c r="C37" s="395"/>
      <c r="D37" s="387"/>
      <c r="E37" s="387"/>
      <c r="F37" s="387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698</v>
      </c>
      <c r="B38" s="139" t="s">
        <v>689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699</v>
      </c>
      <c r="B39" s="139" t="s">
        <v>677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700</v>
      </c>
      <c r="B40" s="139" t="s">
        <v>677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701</v>
      </c>
      <c r="B41" s="139" t="s">
        <v>689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702</v>
      </c>
      <c r="B42" s="139" t="s">
        <v>677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703</v>
      </c>
      <c r="B43" s="139" t="s">
        <v>677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704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705</v>
      </c>
      <c r="B45" s="139" t="s">
        <v>689</v>
      </c>
      <c r="C45" s="393"/>
      <c r="D45" s="385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706</v>
      </c>
      <c r="B46" s="139" t="s">
        <v>677</v>
      </c>
      <c r="C46" s="394"/>
      <c r="D46" s="386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707</v>
      </c>
      <c r="B47" s="139" t="s">
        <v>677</v>
      </c>
      <c r="C47" s="395"/>
      <c r="D47" s="387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708</v>
      </c>
      <c r="B48" s="139" t="s">
        <v>689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709</v>
      </c>
      <c r="B49" s="139" t="s">
        <v>677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710</v>
      </c>
      <c r="B50" s="139" t="s">
        <v>677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711</v>
      </c>
      <c r="B51" s="139" t="s">
        <v>689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712</v>
      </c>
      <c r="B52" s="139" t="s">
        <v>677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713</v>
      </c>
      <c r="B53" s="139" t="s">
        <v>677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714</v>
      </c>
      <c r="B54" s="139" t="s">
        <v>689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715</v>
      </c>
      <c r="B55" s="139" t="s">
        <v>677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716</v>
      </c>
      <c r="B56" s="139" t="s">
        <v>677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717</v>
      </c>
      <c r="B57" s="139" t="s">
        <v>689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718</v>
      </c>
      <c r="B58" s="139" t="s">
        <v>677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719</v>
      </c>
      <c r="B59" s="139" t="s">
        <v>677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720</v>
      </c>
      <c r="B60" s="139" t="s">
        <v>689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721</v>
      </c>
      <c r="B61" s="139" t="s">
        <v>677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722</v>
      </c>
      <c r="B62" s="139" t="s">
        <v>677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723</v>
      </c>
      <c r="B63" s="139" t="s">
        <v>689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724</v>
      </c>
      <c r="B64" s="139" t="s">
        <v>677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725</v>
      </c>
      <c r="B65" s="139" t="s">
        <v>677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726</v>
      </c>
      <c r="B66" s="139" t="s">
        <v>689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727</v>
      </c>
      <c r="B67" s="139" t="s">
        <v>677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728</v>
      </c>
      <c r="B68" s="139" t="s">
        <v>677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729</v>
      </c>
      <c r="B69" s="139" t="s">
        <v>689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730</v>
      </c>
      <c r="B70" s="139" t="s">
        <v>677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731</v>
      </c>
      <c r="B71" s="139" t="s">
        <v>677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732</v>
      </c>
      <c r="B72" s="139" t="s">
        <v>689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733</v>
      </c>
      <c r="B73" s="139" t="s">
        <v>677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734</v>
      </c>
      <c r="B74" s="139" t="s">
        <v>677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735</v>
      </c>
      <c r="B75" s="139" t="s">
        <v>689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736</v>
      </c>
      <c r="B76" s="139" t="s">
        <v>677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737</v>
      </c>
      <c r="B77" s="139" t="s">
        <v>677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738</v>
      </c>
      <c r="B78" s="139" t="s">
        <v>689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739</v>
      </c>
      <c r="B79" s="139" t="s">
        <v>677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740</v>
      </c>
      <c r="B80" s="139" t="s">
        <v>677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741</v>
      </c>
      <c r="B81" s="139" t="s">
        <v>689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742</v>
      </c>
      <c r="B82" s="139" t="s">
        <v>677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743</v>
      </c>
      <c r="B83" s="139" t="s">
        <v>677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744</v>
      </c>
      <c r="B84" s="139" t="s">
        <v>689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745</v>
      </c>
      <c r="B85" s="139" t="s">
        <v>677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746</v>
      </c>
      <c r="B86" s="139" t="s">
        <v>677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747</v>
      </c>
      <c r="B87" s="139" t="s">
        <v>689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748</v>
      </c>
      <c r="B88" s="139" t="s">
        <v>677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749</v>
      </c>
      <c r="B89" s="139" t="s">
        <v>677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750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752</v>
      </c>
      <c r="B91" s="139" t="s">
        <v>689</v>
      </c>
      <c r="C91" s="393"/>
      <c r="D91" s="385"/>
      <c r="E91" s="385"/>
      <c r="F91" s="385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753</v>
      </c>
      <c r="B92" s="139" t="s">
        <v>677</v>
      </c>
      <c r="C92" s="394"/>
      <c r="D92" s="386"/>
      <c r="E92" s="386"/>
      <c r="F92" s="386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754</v>
      </c>
      <c r="B93" s="139" t="s">
        <v>677</v>
      </c>
      <c r="C93" s="395"/>
      <c r="D93" s="387"/>
      <c r="E93" s="387"/>
      <c r="F93" s="387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755</v>
      </c>
      <c r="B94" s="139" t="s">
        <v>209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756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757</v>
      </c>
      <c r="B96" s="139" t="s">
        <v>758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759</v>
      </c>
      <c r="B97" s="139" t="s">
        <v>758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760</v>
      </c>
      <c r="B98" s="139" t="s">
        <v>758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761</v>
      </c>
      <c r="B99" s="139" t="s">
        <v>210</v>
      </c>
      <c r="C99" s="393"/>
      <c r="D99" s="385"/>
      <c r="E99" s="385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211</v>
      </c>
      <c r="B100" s="139" t="s">
        <v>677</v>
      </c>
      <c r="C100" s="394"/>
      <c r="D100" s="386"/>
      <c r="E100" s="386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762</v>
      </c>
      <c r="C101" s="394"/>
      <c r="D101" s="386"/>
      <c r="E101" s="386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763</v>
      </c>
      <c r="B102" s="139"/>
      <c r="C102" s="394"/>
      <c r="D102" s="386"/>
      <c r="E102" s="386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757</v>
      </c>
      <c r="B103" s="139" t="s">
        <v>210</v>
      </c>
      <c r="C103" s="394"/>
      <c r="D103" s="386"/>
      <c r="E103" s="386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211</v>
      </c>
      <c r="B104" s="139" t="s">
        <v>677</v>
      </c>
      <c r="C104" s="394"/>
      <c r="D104" s="386"/>
      <c r="E104" s="386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762</v>
      </c>
      <c r="C105" s="394"/>
      <c r="D105" s="386"/>
      <c r="E105" s="386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759</v>
      </c>
      <c r="B106" s="139" t="s">
        <v>210</v>
      </c>
      <c r="C106" s="394"/>
      <c r="D106" s="386"/>
      <c r="E106" s="386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211</v>
      </c>
      <c r="B107" s="139" t="s">
        <v>677</v>
      </c>
      <c r="C107" s="394"/>
      <c r="D107" s="386"/>
      <c r="E107" s="386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762</v>
      </c>
      <c r="C108" s="394"/>
      <c r="D108" s="386"/>
      <c r="E108" s="386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760</v>
      </c>
      <c r="B109" s="139" t="s">
        <v>210</v>
      </c>
      <c r="C109" s="394"/>
      <c r="D109" s="386"/>
      <c r="E109" s="386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211</v>
      </c>
      <c r="B110" s="139" t="s">
        <v>677</v>
      </c>
      <c r="C110" s="394"/>
      <c r="D110" s="386"/>
      <c r="E110" s="386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762</v>
      </c>
      <c r="C111" s="394"/>
      <c r="D111" s="386"/>
      <c r="E111" s="386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764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765</v>
      </c>
      <c r="B113" s="139" t="s">
        <v>281</v>
      </c>
      <c r="C113" s="393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766</v>
      </c>
      <c r="B114" s="139" t="s">
        <v>677</v>
      </c>
      <c r="C114" s="394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767</v>
      </c>
      <c r="B115" s="139" t="s">
        <v>677</v>
      </c>
      <c r="C115" s="394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256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768</v>
      </c>
      <c r="B117" s="139" t="s">
        <v>281</v>
      </c>
      <c r="C117" s="393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769</v>
      </c>
      <c r="B118" s="139" t="s">
        <v>677</v>
      </c>
      <c r="C118" s="394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770</v>
      </c>
      <c r="B119" s="139" t="s">
        <v>677</v>
      </c>
      <c r="C119" s="394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771</v>
      </c>
      <c r="B120" s="139" t="s">
        <v>281</v>
      </c>
      <c r="C120" s="393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772</v>
      </c>
      <c r="B121" s="139" t="s">
        <v>677</v>
      </c>
      <c r="C121" s="394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773</v>
      </c>
      <c r="B122" s="139" t="s">
        <v>677</v>
      </c>
      <c r="C122" s="394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774</v>
      </c>
      <c r="B123" s="139"/>
      <c r="C123" s="134"/>
      <c r="D123" s="385"/>
      <c r="E123" s="385"/>
      <c r="F123" s="385"/>
      <c r="G123" s="385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775</v>
      </c>
      <c r="B124" s="139" t="s">
        <v>689</v>
      </c>
      <c r="C124" s="134"/>
      <c r="D124" s="386"/>
      <c r="E124" s="386"/>
      <c r="F124" s="386"/>
      <c r="G124" s="38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776</v>
      </c>
      <c r="B125" s="139" t="s">
        <v>677</v>
      </c>
      <c r="C125" s="134"/>
      <c r="D125" s="386"/>
      <c r="E125" s="386"/>
      <c r="F125" s="386"/>
      <c r="G125" s="38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777</v>
      </c>
      <c r="B126" s="139" t="s">
        <v>689</v>
      </c>
      <c r="C126" s="134"/>
      <c r="D126" s="386"/>
      <c r="E126" s="386"/>
      <c r="F126" s="386"/>
      <c r="G126" s="38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778</v>
      </c>
      <c r="B127" s="139" t="s">
        <v>677</v>
      </c>
      <c r="C127" s="134"/>
      <c r="D127" s="386"/>
      <c r="E127" s="386"/>
      <c r="F127" s="386"/>
      <c r="G127" s="386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779</v>
      </c>
      <c r="B128" s="139" t="s">
        <v>689</v>
      </c>
      <c r="C128" s="134"/>
      <c r="D128" s="386"/>
      <c r="E128" s="386"/>
      <c r="F128" s="386"/>
      <c r="G128" s="386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780</v>
      </c>
      <c r="B129" s="139" t="s">
        <v>677</v>
      </c>
      <c r="C129" s="134"/>
      <c r="D129" s="387"/>
      <c r="E129" s="387"/>
      <c r="F129" s="387"/>
      <c r="G129" s="387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781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286</v>
      </c>
      <c r="B131" s="139" t="s">
        <v>318</v>
      </c>
      <c r="C131" s="134"/>
      <c r="D131" s="385"/>
      <c r="E131" s="385"/>
      <c r="F131" s="385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294</v>
      </c>
      <c r="B132" s="139" t="s">
        <v>318</v>
      </c>
      <c r="C132" s="134"/>
      <c r="D132" s="386"/>
      <c r="E132" s="386"/>
      <c r="F132" s="386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782</v>
      </c>
      <c r="B133" s="139" t="s">
        <v>783</v>
      </c>
      <c r="C133" s="134"/>
      <c r="D133" s="386"/>
      <c r="E133" s="386"/>
      <c r="F133" s="386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784</v>
      </c>
      <c r="B134" s="139" t="s">
        <v>284</v>
      </c>
      <c r="C134" s="134"/>
      <c r="D134" s="387"/>
      <c r="E134" s="387"/>
      <c r="F134" s="387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785</v>
      </c>
      <c r="B135" s="139" t="s">
        <v>786</v>
      </c>
      <c r="C135" s="134"/>
      <c r="D135" s="385"/>
      <c r="E135" s="385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787</v>
      </c>
      <c r="B136" s="139" t="s">
        <v>786</v>
      </c>
      <c r="C136" s="134"/>
      <c r="D136" s="387"/>
      <c r="E136" s="387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788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643</v>
      </c>
      <c r="B138" s="139" t="s">
        <v>789</v>
      </c>
      <c r="C138" s="134"/>
      <c r="D138" s="385"/>
      <c r="E138" s="385"/>
      <c r="F138" s="385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644</v>
      </c>
      <c r="B139" s="139" t="s">
        <v>789</v>
      </c>
      <c r="C139" s="134"/>
      <c r="D139" s="386"/>
      <c r="E139" s="386"/>
      <c r="F139" s="386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645</v>
      </c>
      <c r="B140" s="139" t="s">
        <v>789</v>
      </c>
      <c r="C140" s="134"/>
      <c r="D140" s="386"/>
      <c r="E140" s="386"/>
      <c r="F140" s="386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646</v>
      </c>
      <c r="B141" s="139" t="s">
        <v>789</v>
      </c>
      <c r="C141" s="134"/>
      <c r="D141" s="386"/>
      <c r="E141" s="386"/>
      <c r="F141" s="386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321</v>
      </c>
      <c r="B142" s="139" t="s">
        <v>789</v>
      </c>
      <c r="C142" s="134"/>
      <c r="D142" s="387"/>
      <c r="E142" s="387"/>
      <c r="F142" s="386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647</v>
      </c>
      <c r="B143" s="139" t="s">
        <v>789</v>
      </c>
      <c r="C143" s="134"/>
      <c r="D143" s="385"/>
      <c r="E143" s="385"/>
      <c r="F143" s="386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648</v>
      </c>
      <c r="B144" s="139" t="s">
        <v>789</v>
      </c>
      <c r="C144" s="134"/>
      <c r="D144" s="386"/>
      <c r="E144" s="386"/>
      <c r="F144" s="386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317</v>
      </c>
      <c r="B145" s="139" t="s">
        <v>790</v>
      </c>
      <c r="C145" s="134"/>
      <c r="D145" s="387"/>
      <c r="E145" s="387"/>
      <c r="F145" s="387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304</v>
      </c>
      <c r="B146" s="139" t="s">
        <v>791</v>
      </c>
      <c r="C146" s="134"/>
      <c r="D146" s="396"/>
      <c r="E146" s="385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298</v>
      </c>
      <c r="B147" s="139" t="s">
        <v>789</v>
      </c>
      <c r="C147" s="134"/>
      <c r="D147" s="397"/>
      <c r="E147" s="386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451</v>
      </c>
      <c r="B148" s="139" t="s">
        <v>789</v>
      </c>
      <c r="C148" s="134"/>
      <c r="D148" s="397"/>
      <c r="E148" s="386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369</v>
      </c>
      <c r="B149" s="139" t="s">
        <v>792</v>
      </c>
      <c r="C149" s="134"/>
      <c r="D149" s="397"/>
      <c r="E149" s="386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316</v>
      </c>
      <c r="B150" s="139" t="s">
        <v>789</v>
      </c>
      <c r="C150" s="134"/>
      <c r="D150" s="397"/>
      <c r="E150" s="386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291</v>
      </c>
      <c r="B151" s="139" t="s">
        <v>789</v>
      </c>
      <c r="C151" s="134"/>
      <c r="D151" s="397"/>
      <c r="E151" s="386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793</v>
      </c>
      <c r="B152" s="139" t="s">
        <v>789</v>
      </c>
      <c r="C152" s="134"/>
      <c r="D152" s="397"/>
      <c r="E152" s="386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794</v>
      </c>
      <c r="B153" s="139" t="s">
        <v>789</v>
      </c>
      <c r="C153" s="134"/>
      <c r="D153" s="397"/>
      <c r="E153" s="386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453</v>
      </c>
      <c r="B154" s="139" t="s">
        <v>789</v>
      </c>
      <c r="C154" s="134"/>
      <c r="D154" s="397"/>
      <c r="E154" s="386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795</v>
      </c>
      <c r="B155" s="139" t="s">
        <v>796</v>
      </c>
      <c r="C155" s="134"/>
      <c r="D155" s="397"/>
      <c r="E155" s="386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797</v>
      </c>
      <c r="B156" s="139" t="s">
        <v>796</v>
      </c>
      <c r="C156" s="134"/>
      <c r="D156" s="397"/>
      <c r="E156" s="386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798</v>
      </c>
      <c r="B157" s="139" t="s">
        <v>796</v>
      </c>
      <c r="C157" s="134"/>
      <c r="D157" s="397"/>
      <c r="E157" s="386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446</v>
      </c>
      <c r="B158" s="139" t="s">
        <v>796</v>
      </c>
      <c r="C158" s="134"/>
      <c r="D158" s="397"/>
      <c r="E158" s="386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447</v>
      </c>
      <c r="B159" s="139" t="s">
        <v>796</v>
      </c>
      <c r="C159" s="134"/>
      <c r="D159" s="397"/>
      <c r="E159" s="386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448</v>
      </c>
      <c r="B160" s="139" t="s">
        <v>796</v>
      </c>
      <c r="C160" s="134"/>
      <c r="D160" s="397"/>
      <c r="E160" s="386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449</v>
      </c>
      <c r="B161" s="139" t="s">
        <v>796</v>
      </c>
      <c r="C161" s="134"/>
      <c r="D161" s="397"/>
      <c r="E161" s="386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799</v>
      </c>
      <c r="B162" s="139" t="s">
        <v>796</v>
      </c>
      <c r="C162" s="134"/>
      <c r="D162" s="397"/>
      <c r="E162" s="386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803</v>
      </c>
      <c r="B163" s="139" t="s">
        <v>796</v>
      </c>
      <c r="C163" s="134"/>
      <c r="D163" s="397"/>
      <c r="E163" s="386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450</v>
      </c>
      <c r="B164" s="139" t="s">
        <v>796</v>
      </c>
      <c r="C164" s="134"/>
      <c r="D164" s="397"/>
      <c r="E164" s="386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215</v>
      </c>
      <c r="B165" s="139" t="s">
        <v>796</v>
      </c>
      <c r="C165" s="134"/>
      <c r="D165" s="397"/>
      <c r="E165" s="386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290</v>
      </c>
      <c r="B166" s="139" t="s">
        <v>804</v>
      </c>
      <c r="C166" s="134"/>
      <c r="D166" s="397"/>
      <c r="E166" s="386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314</v>
      </c>
      <c r="B167" s="139" t="s">
        <v>805</v>
      </c>
      <c r="C167" s="134"/>
      <c r="D167" s="397"/>
      <c r="E167" s="386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315</v>
      </c>
      <c r="B168" s="139" t="s">
        <v>806</v>
      </c>
      <c r="C168" s="134"/>
      <c r="D168" s="397"/>
      <c r="E168" s="386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305</v>
      </c>
      <c r="B169" s="139" t="s">
        <v>807</v>
      </c>
      <c r="C169" s="134"/>
      <c r="D169" s="397"/>
      <c r="E169" s="386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306</v>
      </c>
      <c r="B170" s="139" t="s">
        <v>789</v>
      </c>
      <c r="C170" s="134"/>
      <c r="D170" s="397"/>
      <c r="E170" s="386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295</v>
      </c>
      <c r="B171" s="139" t="s">
        <v>789</v>
      </c>
      <c r="C171" s="134"/>
      <c r="D171" s="397"/>
      <c r="E171" s="386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296</v>
      </c>
      <c r="B172" s="139" t="s">
        <v>789</v>
      </c>
      <c r="C172" s="134"/>
      <c r="D172" s="397"/>
      <c r="E172" s="386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808</v>
      </c>
      <c r="B173" s="139" t="s">
        <v>789</v>
      </c>
      <c r="C173" s="134"/>
      <c r="D173" s="397"/>
      <c r="E173" s="386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297</v>
      </c>
      <c r="B174" s="139" t="s">
        <v>789</v>
      </c>
      <c r="C174" s="134"/>
      <c r="D174" s="397"/>
      <c r="E174" s="386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225</v>
      </c>
      <c r="B175" s="139" t="s">
        <v>789</v>
      </c>
      <c r="C175" s="134"/>
      <c r="D175" s="397"/>
      <c r="E175" s="386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300</v>
      </c>
      <c r="B176" s="139" t="s">
        <v>224</v>
      </c>
      <c r="C176" s="134"/>
      <c r="D176" s="397"/>
      <c r="E176" s="386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852</v>
      </c>
      <c r="B177" s="139" t="s">
        <v>805</v>
      </c>
      <c r="C177" s="134"/>
      <c r="D177" s="397"/>
      <c r="E177" s="386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853</v>
      </c>
      <c r="B178" s="139" t="s">
        <v>805</v>
      </c>
      <c r="C178" s="134"/>
      <c r="D178" s="397"/>
      <c r="E178" s="386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307</v>
      </c>
      <c r="B179" s="139" t="s">
        <v>789</v>
      </c>
      <c r="C179" s="134"/>
      <c r="D179" s="397"/>
      <c r="E179" s="386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854</v>
      </c>
      <c r="B180" s="139" t="s">
        <v>855</v>
      </c>
      <c r="C180" s="383"/>
      <c r="D180" s="397"/>
      <c r="E180" s="386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856</v>
      </c>
      <c r="B181" s="139" t="s">
        <v>855</v>
      </c>
      <c r="C181" s="383"/>
      <c r="D181" s="397"/>
      <c r="E181" s="386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857</v>
      </c>
      <c r="B182" s="139" t="s">
        <v>855</v>
      </c>
      <c r="C182" s="383"/>
      <c r="D182" s="397"/>
      <c r="E182" s="386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858</v>
      </c>
      <c r="B183" s="139" t="s">
        <v>855</v>
      </c>
      <c r="C183" s="384"/>
      <c r="D183" s="397"/>
      <c r="E183" s="386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288</v>
      </c>
      <c r="B184" s="139" t="s">
        <v>789</v>
      </c>
      <c r="C184" s="134"/>
      <c r="D184" s="397"/>
      <c r="E184" s="386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299</v>
      </c>
      <c r="B185" s="139" t="s">
        <v>789</v>
      </c>
      <c r="C185" s="134"/>
      <c r="D185" s="397"/>
      <c r="E185" s="386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301</v>
      </c>
      <c r="B186" s="139" t="s">
        <v>302</v>
      </c>
      <c r="C186" s="134"/>
      <c r="D186" s="397"/>
      <c r="E186" s="386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303</v>
      </c>
      <c r="B187" s="139" t="s">
        <v>805</v>
      </c>
      <c r="C187" s="134"/>
      <c r="D187" s="397"/>
      <c r="E187" s="386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309</v>
      </c>
      <c r="B188" s="139" t="s">
        <v>805</v>
      </c>
      <c r="C188" s="134"/>
      <c r="D188" s="397"/>
      <c r="E188" s="386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310</v>
      </c>
      <c r="B189" s="139" t="s">
        <v>805</v>
      </c>
      <c r="C189" s="134"/>
      <c r="D189" s="397"/>
      <c r="E189" s="386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311</v>
      </c>
      <c r="B190" s="139" t="s">
        <v>805</v>
      </c>
      <c r="C190" s="134"/>
      <c r="D190" s="397"/>
      <c r="E190" s="386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312</v>
      </c>
      <c r="B191" s="139" t="s">
        <v>805</v>
      </c>
      <c r="C191" s="134"/>
      <c r="D191" s="397"/>
      <c r="E191" s="386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216</v>
      </c>
      <c r="B192" s="139" t="s">
        <v>212</v>
      </c>
      <c r="C192" s="134"/>
      <c r="D192" s="397"/>
      <c r="E192" s="386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289</v>
      </c>
      <c r="B193" s="139" t="s">
        <v>302</v>
      </c>
      <c r="C193" s="134"/>
      <c r="D193" s="397"/>
      <c r="E193" s="386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859</v>
      </c>
      <c r="B194" s="139" t="s">
        <v>805</v>
      </c>
      <c r="C194" s="134"/>
      <c r="D194" s="397"/>
      <c r="E194" s="386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445</v>
      </c>
      <c r="B195" s="139" t="s">
        <v>302</v>
      </c>
      <c r="C195" s="134"/>
      <c r="D195" s="397"/>
      <c r="E195" s="386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452</v>
      </c>
      <c r="B196" s="139" t="s">
        <v>860</v>
      </c>
      <c r="C196" s="134"/>
      <c r="D196" s="397"/>
      <c r="E196" s="386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861</v>
      </c>
      <c r="B197" s="139"/>
      <c r="C197" s="134"/>
      <c r="D197" s="397"/>
      <c r="E197" s="386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862</v>
      </c>
      <c r="B198" s="139" t="s">
        <v>860</v>
      </c>
      <c r="C198" s="134"/>
      <c r="D198" s="397"/>
      <c r="E198" s="386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863</v>
      </c>
      <c r="B199" s="139" t="s">
        <v>860</v>
      </c>
      <c r="C199" s="134"/>
      <c r="D199" s="397"/>
      <c r="E199" s="386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864</v>
      </c>
      <c r="B200" s="139" t="s">
        <v>860</v>
      </c>
      <c r="C200" s="134"/>
      <c r="D200" s="398"/>
      <c r="E200" s="387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865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866</v>
      </c>
      <c r="B203" s="139" t="s">
        <v>867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868</v>
      </c>
      <c r="B204" s="139" t="s">
        <v>677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869</v>
      </c>
      <c r="B205" s="139" t="s">
        <v>689</v>
      </c>
      <c r="C205" s="134"/>
      <c r="D205" s="385"/>
      <c r="E205" s="385"/>
      <c r="F205" s="385"/>
      <c r="G205" s="38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870</v>
      </c>
      <c r="B206" s="139" t="s">
        <v>677</v>
      </c>
      <c r="C206" s="134"/>
      <c r="D206" s="387"/>
      <c r="E206" s="387"/>
      <c r="F206" s="387"/>
      <c r="G206" s="387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871</v>
      </c>
      <c r="B207" s="139" t="s">
        <v>677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367</v>
      </c>
      <c r="B208" s="139" t="s">
        <v>689</v>
      </c>
      <c r="C208" s="134"/>
      <c r="D208" s="385"/>
      <c r="E208" s="385"/>
      <c r="F208" s="385"/>
      <c r="G208" s="385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872</v>
      </c>
      <c r="B209" s="139" t="s">
        <v>677</v>
      </c>
      <c r="C209" s="134"/>
      <c r="D209" s="387"/>
      <c r="E209" s="387"/>
      <c r="F209" s="387"/>
      <c r="G209" s="387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873</v>
      </c>
      <c r="B210" s="139" t="s">
        <v>677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368</v>
      </c>
      <c r="B211" s="139" t="s">
        <v>689</v>
      </c>
      <c r="C211" s="388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690</v>
      </c>
      <c r="C212" s="389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874</v>
      </c>
      <c r="B213" s="139" t="s">
        <v>677</v>
      </c>
      <c r="C213" s="389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256</v>
      </c>
      <c r="B214" s="139"/>
      <c r="C214" s="389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405</v>
      </c>
      <c r="B215" s="139" t="s">
        <v>689</v>
      </c>
      <c r="C215" s="389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690</v>
      </c>
      <c r="C216" s="389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406</v>
      </c>
      <c r="B217" s="139" t="s">
        <v>689</v>
      </c>
      <c r="C217" s="389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690</v>
      </c>
      <c r="C218" s="389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407</v>
      </c>
      <c r="B219" s="139" t="s">
        <v>689</v>
      </c>
      <c r="C219" s="389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690</v>
      </c>
      <c r="C220" s="389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408</v>
      </c>
      <c r="B221" s="139" t="s">
        <v>689</v>
      </c>
      <c r="C221" s="389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690</v>
      </c>
      <c r="C222" s="389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409</v>
      </c>
      <c r="B223" s="139" t="s">
        <v>689</v>
      </c>
      <c r="C223" s="389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690</v>
      </c>
      <c r="C224" s="389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410</v>
      </c>
      <c r="B225" s="139" t="s">
        <v>689</v>
      </c>
      <c r="C225" s="389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690</v>
      </c>
      <c r="C226" s="389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413</v>
      </c>
      <c r="B227" s="139" t="s">
        <v>689</v>
      </c>
      <c r="C227" s="389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690</v>
      </c>
      <c r="C228" s="389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414</v>
      </c>
      <c r="B229" s="139" t="s">
        <v>689</v>
      </c>
      <c r="C229" s="389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690</v>
      </c>
      <c r="C230" s="389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412</v>
      </c>
      <c r="B231" s="139" t="s">
        <v>689</v>
      </c>
      <c r="C231" s="389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690</v>
      </c>
      <c r="C232" s="389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417</v>
      </c>
      <c r="B233" s="139" t="s">
        <v>689</v>
      </c>
      <c r="C233" s="389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690</v>
      </c>
      <c r="C234" s="389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875</v>
      </c>
      <c r="B235" s="139" t="s">
        <v>689</v>
      </c>
      <c r="C235" s="389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690</v>
      </c>
      <c r="C236" s="389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876</v>
      </c>
      <c r="B237" s="139" t="s">
        <v>689</v>
      </c>
      <c r="C237" s="389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690</v>
      </c>
      <c r="C238" s="389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411</v>
      </c>
      <c r="B239" s="139" t="s">
        <v>689</v>
      </c>
      <c r="C239" s="389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690</v>
      </c>
      <c r="C240" s="389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877</v>
      </c>
      <c r="B241" s="139" t="s">
        <v>689</v>
      </c>
      <c r="C241" s="390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878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879</v>
      </c>
      <c r="B244" s="139" t="s">
        <v>880</v>
      </c>
      <c r="C244" s="382"/>
      <c r="D244" s="148"/>
      <c r="E244" s="385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881</v>
      </c>
      <c r="B245" s="139" t="s">
        <v>880</v>
      </c>
      <c r="C245" s="383"/>
      <c r="D245" s="148"/>
      <c r="E245" s="386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0</v>
      </c>
      <c r="B246" s="139" t="s">
        <v>880</v>
      </c>
      <c r="C246" s="384"/>
      <c r="D246" s="148"/>
      <c r="E246" s="387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1</v>
      </c>
      <c r="B247" s="139" t="s">
        <v>880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262</v>
      </c>
      <c r="B248" s="139"/>
      <c r="C248" s="393"/>
      <c r="D248" s="148"/>
      <c r="E248" s="148"/>
      <c r="F248" s="385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879</v>
      </c>
      <c r="B249" s="139" t="s">
        <v>880</v>
      </c>
      <c r="C249" s="394"/>
      <c r="D249" s="148"/>
      <c r="E249" s="148"/>
      <c r="F249" s="386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2</v>
      </c>
      <c r="B250" s="139"/>
      <c r="C250" s="394"/>
      <c r="D250" s="148"/>
      <c r="E250" s="148"/>
      <c r="F250" s="386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3</v>
      </c>
      <c r="B251" s="139" t="s">
        <v>880</v>
      </c>
      <c r="C251" s="394"/>
      <c r="D251" s="148"/>
      <c r="E251" s="148"/>
      <c r="F251" s="386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4</v>
      </c>
      <c r="B252" s="139" t="s">
        <v>880</v>
      </c>
      <c r="C252" s="394"/>
      <c r="D252" s="148"/>
      <c r="E252" s="148"/>
      <c r="F252" s="386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</v>
      </c>
      <c r="B253" s="139" t="s">
        <v>880</v>
      </c>
      <c r="C253" s="394"/>
      <c r="D253" s="148"/>
      <c r="E253" s="148"/>
      <c r="F253" s="386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</v>
      </c>
      <c r="B254" s="139" t="s">
        <v>880</v>
      </c>
      <c r="C254" s="394"/>
      <c r="D254" s="148"/>
      <c r="E254" s="148"/>
      <c r="F254" s="386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</v>
      </c>
      <c r="B255" s="139" t="s">
        <v>880</v>
      </c>
      <c r="C255" s="394"/>
      <c r="D255" s="148"/>
      <c r="E255" s="148"/>
      <c r="F255" s="386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8</v>
      </c>
      <c r="B256" s="139" t="s">
        <v>880</v>
      </c>
      <c r="C256" s="394"/>
      <c r="D256" s="148"/>
      <c r="E256" s="148"/>
      <c r="F256" s="386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881</v>
      </c>
      <c r="B257" s="139" t="s">
        <v>880</v>
      </c>
      <c r="C257" s="394"/>
      <c r="D257" s="148"/>
      <c r="E257" s="148"/>
      <c r="F257" s="386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0</v>
      </c>
      <c r="B258" s="139" t="s">
        <v>880</v>
      </c>
      <c r="C258" s="394"/>
      <c r="D258" s="148"/>
      <c r="E258" s="148"/>
      <c r="F258" s="386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2</v>
      </c>
      <c r="B259" s="139"/>
      <c r="C259" s="394"/>
      <c r="D259" s="148"/>
      <c r="E259" s="148"/>
      <c r="F259" s="386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3</v>
      </c>
      <c r="B260" s="139" t="s">
        <v>880</v>
      </c>
      <c r="C260" s="394"/>
      <c r="D260" s="148"/>
      <c r="E260" s="148"/>
      <c r="F260" s="386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</v>
      </c>
      <c r="B261" s="139" t="s">
        <v>880</v>
      </c>
      <c r="C261" s="394"/>
      <c r="D261" s="148"/>
      <c r="E261" s="148"/>
      <c r="F261" s="386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9</v>
      </c>
      <c r="B262" s="139" t="s">
        <v>880</v>
      </c>
      <c r="C262" s="394"/>
      <c r="D262" s="148"/>
      <c r="E262" s="148"/>
      <c r="F262" s="386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</v>
      </c>
      <c r="B263" s="139" t="s">
        <v>880</v>
      </c>
      <c r="C263" s="394"/>
      <c r="D263" s="148"/>
      <c r="E263" s="148"/>
      <c r="F263" s="386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8</v>
      </c>
      <c r="B264" s="139" t="s">
        <v>880</v>
      </c>
      <c r="C264" s="394"/>
      <c r="D264" s="148"/>
      <c r="E264" s="148"/>
      <c r="F264" s="386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1</v>
      </c>
      <c r="B265" s="139" t="s">
        <v>880</v>
      </c>
      <c r="C265" s="394"/>
      <c r="D265" s="148"/>
      <c r="E265" s="148"/>
      <c r="F265" s="386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292</v>
      </c>
      <c r="B266" s="139"/>
      <c r="C266" s="394"/>
      <c r="D266" s="148"/>
      <c r="E266" s="148"/>
      <c r="F266" s="386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879</v>
      </c>
      <c r="B267" s="139" t="s">
        <v>880</v>
      </c>
      <c r="C267" s="394"/>
      <c r="D267" s="148"/>
      <c r="E267" s="148"/>
      <c r="F267" s="386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881</v>
      </c>
      <c r="B268" s="139" t="s">
        <v>880</v>
      </c>
      <c r="C268" s="394"/>
      <c r="D268" s="148"/>
      <c r="E268" s="148"/>
      <c r="F268" s="386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0</v>
      </c>
      <c r="B269" s="139" t="s">
        <v>880</v>
      </c>
      <c r="C269" s="394"/>
      <c r="D269" s="148"/>
      <c r="E269" s="148"/>
      <c r="F269" s="386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1</v>
      </c>
      <c r="B270" s="139" t="s">
        <v>880</v>
      </c>
      <c r="C270" s="394"/>
      <c r="D270" s="148"/>
      <c r="E270" s="148"/>
      <c r="F270" s="386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293</v>
      </c>
      <c r="B271" s="139"/>
      <c r="C271" s="394"/>
      <c r="D271" s="148"/>
      <c r="E271" s="148"/>
      <c r="F271" s="386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879</v>
      </c>
      <c r="B272" s="139" t="s">
        <v>880</v>
      </c>
      <c r="C272" s="394"/>
      <c r="D272" s="148"/>
      <c r="E272" s="148"/>
      <c r="F272" s="386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2</v>
      </c>
      <c r="B273" s="139"/>
      <c r="C273" s="394"/>
      <c r="D273" s="148"/>
      <c r="E273" s="148"/>
      <c r="F273" s="386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3</v>
      </c>
      <c r="B274" s="139" t="s">
        <v>880</v>
      </c>
      <c r="C274" s="394"/>
      <c r="D274" s="148"/>
      <c r="E274" s="148"/>
      <c r="F274" s="386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4</v>
      </c>
      <c r="B275" s="139" t="s">
        <v>880</v>
      </c>
      <c r="C275" s="394"/>
      <c r="D275" s="148"/>
      <c r="E275" s="148"/>
      <c r="F275" s="386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</v>
      </c>
      <c r="B276" s="139" t="s">
        <v>880</v>
      </c>
      <c r="C276" s="394"/>
      <c r="D276" s="148"/>
      <c r="E276" s="148"/>
      <c r="F276" s="386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</v>
      </c>
      <c r="B277" s="139" t="s">
        <v>880</v>
      </c>
      <c r="C277" s="394"/>
      <c r="D277" s="148"/>
      <c r="E277" s="148"/>
      <c r="F277" s="386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</v>
      </c>
      <c r="B278" s="139" t="s">
        <v>880</v>
      </c>
      <c r="C278" s="394"/>
      <c r="D278" s="148"/>
      <c r="E278" s="148"/>
      <c r="F278" s="386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8</v>
      </c>
      <c r="B279" s="139" t="s">
        <v>880</v>
      </c>
      <c r="C279" s="394"/>
      <c r="D279" s="148"/>
      <c r="E279" s="148"/>
      <c r="F279" s="386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881</v>
      </c>
      <c r="B280" s="139" t="s">
        <v>880</v>
      </c>
      <c r="C280" s="394"/>
      <c r="D280" s="148"/>
      <c r="E280" s="148"/>
      <c r="F280" s="386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0</v>
      </c>
      <c r="B281" s="139" t="s">
        <v>880</v>
      </c>
      <c r="C281" s="394"/>
      <c r="D281" s="148"/>
      <c r="E281" s="148"/>
      <c r="F281" s="386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2</v>
      </c>
      <c r="B282" s="139"/>
      <c r="C282" s="394"/>
      <c r="D282" s="148"/>
      <c r="E282" s="148"/>
      <c r="F282" s="386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3</v>
      </c>
      <c r="B283" s="139" t="s">
        <v>880</v>
      </c>
      <c r="C283" s="394"/>
      <c r="D283" s="148"/>
      <c r="E283" s="148"/>
      <c r="F283" s="386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</v>
      </c>
      <c r="B284" s="139" t="s">
        <v>880</v>
      </c>
      <c r="C284" s="394"/>
      <c r="D284" s="148"/>
      <c r="E284" s="148"/>
      <c r="F284" s="386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9</v>
      </c>
      <c r="B285" s="139" t="s">
        <v>880</v>
      </c>
      <c r="C285" s="394"/>
      <c r="D285" s="148"/>
      <c r="E285" s="148"/>
      <c r="F285" s="386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</v>
      </c>
      <c r="B286" s="139" t="s">
        <v>880</v>
      </c>
      <c r="C286" s="394"/>
      <c r="D286" s="148"/>
      <c r="E286" s="148"/>
      <c r="F286" s="386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8</v>
      </c>
      <c r="B287" s="139" t="s">
        <v>880</v>
      </c>
      <c r="C287" s="394"/>
      <c r="D287" s="148"/>
      <c r="E287" s="148"/>
      <c r="F287" s="386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1</v>
      </c>
      <c r="B288" s="139" t="s">
        <v>880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10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11</v>
      </c>
      <c r="B291" s="139" t="s">
        <v>319</v>
      </c>
      <c r="C291" s="134"/>
      <c r="D291" s="385"/>
      <c r="E291" s="385"/>
      <c r="F291" s="385"/>
      <c r="G291" s="385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12</v>
      </c>
      <c r="B292" s="139"/>
      <c r="C292" s="134"/>
      <c r="D292" s="386"/>
      <c r="E292" s="386"/>
      <c r="F292" s="386"/>
      <c r="G292" s="386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13</v>
      </c>
      <c r="B293" s="139" t="s">
        <v>287</v>
      </c>
      <c r="C293" s="134"/>
      <c r="D293" s="386"/>
      <c r="E293" s="386"/>
      <c r="F293" s="386"/>
      <c r="G293" s="386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14</v>
      </c>
      <c r="B294" s="139" t="s">
        <v>287</v>
      </c>
      <c r="C294" s="134"/>
      <c r="D294" s="386"/>
      <c r="E294" s="386"/>
      <c r="F294" s="386"/>
      <c r="G294" s="386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15</v>
      </c>
      <c r="B295" s="139" t="s">
        <v>287</v>
      </c>
      <c r="C295" s="134"/>
      <c r="D295" s="386"/>
      <c r="E295" s="386"/>
      <c r="F295" s="386"/>
      <c r="G295" s="386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16</v>
      </c>
      <c r="B296" s="139" t="s">
        <v>287</v>
      </c>
      <c r="C296" s="134"/>
      <c r="D296" s="386"/>
      <c r="E296" s="386"/>
      <c r="F296" s="386"/>
      <c r="G296" s="38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17</v>
      </c>
      <c r="B297" s="139" t="s">
        <v>287</v>
      </c>
      <c r="C297" s="134"/>
      <c r="D297" s="386"/>
      <c r="E297" s="386"/>
      <c r="F297" s="386"/>
      <c r="G297" s="386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18</v>
      </c>
      <c r="B298" s="139" t="s">
        <v>605</v>
      </c>
      <c r="C298" s="134"/>
      <c r="D298" s="386"/>
      <c r="E298" s="386"/>
      <c r="F298" s="386"/>
      <c r="G298" s="386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12</v>
      </c>
      <c r="B299" s="139"/>
      <c r="C299" s="134"/>
      <c r="D299" s="386"/>
      <c r="E299" s="386"/>
      <c r="F299" s="386"/>
      <c r="G299" s="386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13</v>
      </c>
      <c r="B300" s="139" t="s">
        <v>605</v>
      </c>
      <c r="C300" s="134"/>
      <c r="D300" s="386"/>
      <c r="E300" s="386"/>
      <c r="F300" s="386"/>
      <c r="G300" s="386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14</v>
      </c>
      <c r="B301" s="139" t="s">
        <v>605</v>
      </c>
      <c r="C301" s="134"/>
      <c r="D301" s="386"/>
      <c r="E301" s="386"/>
      <c r="F301" s="386"/>
      <c r="G301" s="386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15</v>
      </c>
      <c r="B302" s="139" t="s">
        <v>605</v>
      </c>
      <c r="C302" s="134"/>
      <c r="D302" s="386"/>
      <c r="E302" s="386"/>
      <c r="F302" s="386"/>
      <c r="G302" s="386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16</v>
      </c>
      <c r="B303" s="139" t="s">
        <v>605</v>
      </c>
      <c r="C303" s="134"/>
      <c r="D303" s="386"/>
      <c r="E303" s="386"/>
      <c r="F303" s="386"/>
      <c r="G303" s="386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17</v>
      </c>
      <c r="B304" s="139" t="s">
        <v>605</v>
      </c>
      <c r="C304" s="134"/>
      <c r="D304" s="386"/>
      <c r="E304" s="386"/>
      <c r="F304" s="386"/>
      <c r="G304" s="386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19</v>
      </c>
      <c r="B305" s="139" t="s">
        <v>689</v>
      </c>
      <c r="C305" s="134"/>
      <c r="D305" s="386"/>
      <c r="E305" s="386"/>
      <c r="F305" s="386"/>
      <c r="G305" s="386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20</v>
      </c>
      <c r="B306" s="139" t="s">
        <v>677</v>
      </c>
      <c r="C306" s="134"/>
      <c r="D306" s="386"/>
      <c r="E306" s="386"/>
      <c r="F306" s="386"/>
      <c r="G306" s="38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12</v>
      </c>
      <c r="B307" s="139"/>
      <c r="C307" s="134"/>
      <c r="D307" s="386"/>
      <c r="E307" s="386"/>
      <c r="F307" s="386"/>
      <c r="G307" s="38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22</v>
      </c>
      <c r="B308" s="139" t="s">
        <v>689</v>
      </c>
      <c r="C308" s="134"/>
      <c r="D308" s="386"/>
      <c r="E308" s="386"/>
      <c r="F308" s="386"/>
      <c r="G308" s="38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696</v>
      </c>
      <c r="B309" s="139" t="s">
        <v>677</v>
      </c>
      <c r="C309" s="134"/>
      <c r="D309" s="386"/>
      <c r="E309" s="386"/>
      <c r="F309" s="386"/>
      <c r="G309" s="386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23</v>
      </c>
      <c r="B310" s="139" t="s">
        <v>689</v>
      </c>
      <c r="C310" s="134"/>
      <c r="D310" s="386"/>
      <c r="E310" s="386"/>
      <c r="F310" s="386"/>
      <c r="G310" s="386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706</v>
      </c>
      <c r="B311" s="139" t="s">
        <v>677</v>
      </c>
      <c r="C311" s="134"/>
      <c r="D311" s="386"/>
      <c r="E311" s="386"/>
      <c r="F311" s="386"/>
      <c r="G311" s="386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24</v>
      </c>
      <c r="B312" s="139" t="s">
        <v>689</v>
      </c>
      <c r="C312" s="134"/>
      <c r="D312" s="386"/>
      <c r="E312" s="386"/>
      <c r="F312" s="386"/>
      <c r="G312" s="386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753</v>
      </c>
      <c r="B313" s="139" t="s">
        <v>677</v>
      </c>
      <c r="C313" s="134"/>
      <c r="D313" s="386"/>
      <c r="E313" s="386"/>
      <c r="F313" s="386"/>
      <c r="G313" s="386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25</v>
      </c>
      <c r="B314" s="139" t="s">
        <v>689</v>
      </c>
      <c r="C314" s="134"/>
      <c r="D314" s="386"/>
      <c r="E314" s="386"/>
      <c r="F314" s="386"/>
      <c r="G314" s="38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26</v>
      </c>
      <c r="B315" s="139" t="s">
        <v>677</v>
      </c>
      <c r="C315" s="134"/>
      <c r="D315" s="386"/>
      <c r="E315" s="386"/>
      <c r="F315" s="386"/>
      <c r="G315" s="386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27</v>
      </c>
      <c r="B316" s="139" t="s">
        <v>689</v>
      </c>
      <c r="C316" s="134"/>
      <c r="D316" s="386"/>
      <c r="E316" s="386"/>
      <c r="F316" s="386"/>
      <c r="G316" s="38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28</v>
      </c>
      <c r="B317" s="139" t="s">
        <v>677</v>
      </c>
      <c r="C317" s="134"/>
      <c r="D317" s="386"/>
      <c r="E317" s="386"/>
      <c r="F317" s="386"/>
      <c r="G317" s="386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29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30</v>
      </c>
      <c r="B320" s="171" t="s">
        <v>689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31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32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33</v>
      </c>
      <c r="B323" s="171" t="s">
        <v>689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31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32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34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35</v>
      </c>
      <c r="B327" s="171" t="s">
        <v>689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31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36</v>
      </c>
      <c r="B329" s="171" t="s">
        <v>689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31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13</v>
      </c>
      <c r="B331" s="171" t="s">
        <v>689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31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37</v>
      </c>
      <c r="B333" s="171" t="s">
        <v>689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31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38</v>
      </c>
      <c r="B335" s="171" t="s">
        <v>689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31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14</v>
      </c>
      <c r="B337" s="171" t="s">
        <v>689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31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39</v>
      </c>
      <c r="B339" s="171" t="s">
        <v>689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31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40</v>
      </c>
      <c r="B341" s="171" t="s">
        <v>689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31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41</v>
      </c>
      <c r="B343" s="171" t="s">
        <v>689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31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42</v>
      </c>
      <c r="B345" s="171" t="s">
        <v>689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31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46</v>
      </c>
      <c r="B347" s="171" t="s">
        <v>689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31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47</v>
      </c>
      <c r="B349" s="171" t="s">
        <v>689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31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48</v>
      </c>
      <c r="B351" s="171" t="s">
        <v>689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31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49</v>
      </c>
      <c r="B353" s="171" t="s">
        <v>689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31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50</v>
      </c>
      <c r="B355" s="171" t="s">
        <v>689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31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51</v>
      </c>
      <c r="B357" s="171" t="s">
        <v>689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31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52</v>
      </c>
      <c r="B359" s="171" t="s">
        <v>689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31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53</v>
      </c>
      <c r="B361" s="171" t="s">
        <v>689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31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54</v>
      </c>
      <c r="B363" s="171" t="s">
        <v>689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31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55</v>
      </c>
      <c r="B365" s="171" t="s">
        <v>689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31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15</v>
      </c>
      <c r="B367" s="171" t="s">
        <v>689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31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16</v>
      </c>
      <c r="B369" s="171" t="s">
        <v>689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31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17</v>
      </c>
      <c r="B371" s="171" t="s">
        <v>689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31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56</v>
      </c>
      <c r="B373" s="171" t="s">
        <v>689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31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57</v>
      </c>
      <c r="B375" s="171" t="s">
        <v>689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31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58</v>
      </c>
      <c r="B377" s="171" t="s">
        <v>689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31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</v>
      </c>
      <c r="B379" s="171" t="s">
        <v>689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31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60</v>
      </c>
      <c r="B381" s="171" t="s">
        <v>689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31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61</v>
      </c>
      <c r="B383" s="171" t="s">
        <v>689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31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62</v>
      </c>
      <c r="B385" s="171" t="s">
        <v>689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31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</v>
      </c>
      <c r="B387" s="171" t="s">
        <v>689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31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64</v>
      </c>
      <c r="B389" s="171" t="s">
        <v>689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31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65</v>
      </c>
      <c r="B391" s="139"/>
      <c r="C391" s="393"/>
      <c r="D391" s="385"/>
      <c r="E391" s="385"/>
      <c r="F391" s="385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</v>
      </c>
      <c r="B392" s="171" t="s">
        <v>689</v>
      </c>
      <c r="C392" s="395"/>
      <c r="D392" s="386"/>
      <c r="E392" s="386"/>
      <c r="F392" s="386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192</v>
      </c>
      <c r="B393" s="139"/>
      <c r="C393" s="134"/>
      <c r="D393" s="386"/>
      <c r="E393" s="386"/>
      <c r="F393" s="386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</v>
      </c>
      <c r="B394" s="171" t="s">
        <v>689</v>
      </c>
      <c r="C394" s="134"/>
      <c r="D394" s="386"/>
      <c r="E394" s="386"/>
      <c r="F394" s="386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68</v>
      </c>
      <c r="B395" s="171" t="s">
        <v>689</v>
      </c>
      <c r="C395" s="134"/>
      <c r="D395" s="386"/>
      <c r="E395" s="386"/>
      <c r="F395" s="386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69</v>
      </c>
      <c r="B396" s="171" t="s">
        <v>689</v>
      </c>
      <c r="C396" s="134"/>
      <c r="D396" s="386"/>
      <c r="E396" s="386"/>
      <c r="F396" s="386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192</v>
      </c>
      <c r="B397" s="139"/>
      <c r="C397" s="134"/>
      <c r="D397" s="386"/>
      <c r="E397" s="386"/>
      <c r="F397" s="386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70</v>
      </c>
      <c r="B398" s="171" t="s">
        <v>689</v>
      </c>
      <c r="C398" s="134"/>
      <c r="D398" s="386"/>
      <c r="E398" s="386"/>
      <c r="F398" s="386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71</v>
      </c>
      <c r="B399" s="171" t="s">
        <v>689</v>
      </c>
      <c r="C399" s="134"/>
      <c r="D399" s="386"/>
      <c r="E399" s="386"/>
      <c r="F399" s="386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72</v>
      </c>
      <c r="B400" s="171" t="s">
        <v>689</v>
      </c>
      <c r="C400" s="134"/>
      <c r="D400" s="386"/>
      <c r="E400" s="386"/>
      <c r="F400" s="386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73</v>
      </c>
      <c r="B401" s="171" t="s">
        <v>689</v>
      </c>
      <c r="C401" s="134"/>
      <c r="D401" s="386"/>
      <c r="E401" s="386"/>
      <c r="F401" s="386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256</v>
      </c>
      <c r="B402" s="139"/>
      <c r="C402" s="134"/>
      <c r="D402" s="386"/>
      <c r="E402" s="386"/>
      <c r="F402" s="386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74</v>
      </c>
      <c r="B403" s="171" t="s">
        <v>689</v>
      </c>
      <c r="C403" s="134"/>
      <c r="D403" s="386"/>
      <c r="E403" s="386"/>
      <c r="F403" s="386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75</v>
      </c>
      <c r="B404" s="171" t="s">
        <v>689</v>
      </c>
      <c r="C404" s="134"/>
      <c r="D404" s="386"/>
      <c r="E404" s="386"/>
      <c r="F404" s="386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76</v>
      </c>
      <c r="B405" s="171" t="s">
        <v>689</v>
      </c>
      <c r="C405" s="134"/>
      <c r="D405" s="386"/>
      <c r="E405" s="386"/>
      <c r="F405" s="386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77</v>
      </c>
      <c r="B406" s="171" t="s">
        <v>689</v>
      </c>
      <c r="C406" s="134"/>
      <c r="D406" s="386"/>
      <c r="E406" s="386"/>
      <c r="F406" s="386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78</v>
      </c>
      <c r="B407" s="171" t="s">
        <v>689</v>
      </c>
      <c r="C407" s="134"/>
      <c r="D407" s="387"/>
      <c r="E407" s="387"/>
      <c r="F407" s="387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79</v>
      </c>
      <c r="B408" s="171" t="s">
        <v>689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80</v>
      </c>
      <c r="B409" s="139" t="s">
        <v>689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82</v>
      </c>
      <c r="B411" s="139" t="s">
        <v>689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83</v>
      </c>
      <c r="B412" s="139" t="s">
        <v>689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672</v>
      </c>
      <c r="B413" s="139" t="s">
        <v>84</v>
      </c>
      <c r="C413" s="134"/>
      <c r="D413" s="385"/>
      <c r="E413" s="385"/>
      <c r="F413" s="385"/>
      <c r="G413" s="385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677</v>
      </c>
      <c r="C414" s="134"/>
      <c r="D414" s="386"/>
      <c r="E414" s="386"/>
      <c r="F414" s="386"/>
      <c r="G414" s="386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85</v>
      </c>
      <c r="B415" s="139" t="s">
        <v>84</v>
      </c>
      <c r="C415" s="134"/>
      <c r="D415" s="386"/>
      <c r="E415" s="386"/>
      <c r="F415" s="386"/>
      <c r="G415" s="386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677</v>
      </c>
      <c r="C416" s="134"/>
      <c r="D416" s="386"/>
      <c r="E416" s="386"/>
      <c r="F416" s="386"/>
      <c r="G416" s="38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86</v>
      </c>
      <c r="B417" s="139" t="s">
        <v>84</v>
      </c>
      <c r="C417" s="134"/>
      <c r="D417" s="386"/>
      <c r="E417" s="386"/>
      <c r="F417" s="386"/>
      <c r="G417" s="386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677</v>
      </c>
      <c r="C418" s="134"/>
      <c r="D418" s="386"/>
      <c r="E418" s="386"/>
      <c r="F418" s="386"/>
      <c r="G418" s="386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87</v>
      </c>
      <c r="B419" s="139" t="s">
        <v>84</v>
      </c>
      <c r="C419" s="134"/>
      <c r="D419" s="387"/>
      <c r="E419" s="387"/>
      <c r="F419" s="387"/>
      <c r="G419" s="387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677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88</v>
      </c>
      <c r="B421" s="139" t="s">
        <v>689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690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691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89</v>
      </c>
      <c r="B425" s="139" t="s">
        <v>689</v>
      </c>
      <c r="C425" s="134"/>
      <c r="D425" s="385"/>
      <c r="E425" s="385"/>
      <c r="F425" s="385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90</v>
      </c>
      <c r="B426" s="139" t="s">
        <v>689</v>
      </c>
      <c r="C426" s="134"/>
      <c r="D426" s="386"/>
      <c r="E426" s="386"/>
      <c r="F426" s="386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91</v>
      </c>
      <c r="B427" s="139" t="s">
        <v>689</v>
      </c>
      <c r="C427" s="134"/>
      <c r="D427" s="387"/>
      <c r="E427" s="387"/>
      <c r="F427" s="387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92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673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324</v>
      </c>
      <c r="B431" s="133" t="s">
        <v>674</v>
      </c>
      <c r="C431" s="134"/>
      <c r="D431" s="393"/>
      <c r="E431" s="385"/>
      <c r="F431" s="385"/>
      <c r="G431" s="385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325</v>
      </c>
      <c r="B432" s="133" t="s">
        <v>674</v>
      </c>
      <c r="C432" s="155"/>
      <c r="D432" s="394"/>
      <c r="E432" s="386"/>
      <c r="F432" s="386"/>
      <c r="G432" s="386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675</v>
      </c>
      <c r="B433" s="133" t="s">
        <v>674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326</v>
      </c>
      <c r="B434" s="133" t="s">
        <v>674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327</v>
      </c>
      <c r="B435" s="133" t="s">
        <v>674</v>
      </c>
      <c r="C435" s="393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93</v>
      </c>
      <c r="B436" s="133" t="s">
        <v>674</v>
      </c>
      <c r="C436" s="394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328</v>
      </c>
      <c r="B437" s="133" t="s">
        <v>674</v>
      </c>
      <c r="C437" s="394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329</v>
      </c>
      <c r="B438" s="133" t="s">
        <v>674</v>
      </c>
      <c r="C438" s="394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192</v>
      </c>
      <c r="B439" s="133"/>
      <c r="C439" s="394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330</v>
      </c>
      <c r="B440" s="133" t="s">
        <v>674</v>
      </c>
      <c r="C440" s="394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331</v>
      </c>
      <c r="B441" s="133" t="s">
        <v>674</v>
      </c>
      <c r="C441" s="394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332</v>
      </c>
      <c r="B442" s="133" t="s">
        <v>674</v>
      </c>
      <c r="C442" s="394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333</v>
      </c>
      <c r="B443" s="133" t="s">
        <v>674</v>
      </c>
      <c r="C443" s="394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334</v>
      </c>
      <c r="B444" s="133" t="s">
        <v>674</v>
      </c>
      <c r="C444" s="394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192</v>
      </c>
      <c r="B445" s="133"/>
      <c r="C445" s="394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94</v>
      </c>
      <c r="B446" s="133" t="s">
        <v>674</v>
      </c>
      <c r="C446" s="394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353</v>
      </c>
      <c r="B447" s="133" t="s">
        <v>674</v>
      </c>
      <c r="C447" s="395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190</v>
      </c>
      <c r="B448" s="133" t="s">
        <v>674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202</v>
      </c>
      <c r="B449" s="133" t="s">
        <v>674</v>
      </c>
      <c r="C449" s="393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335</v>
      </c>
      <c r="B450" s="133" t="s">
        <v>674</v>
      </c>
      <c r="C450" s="394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336</v>
      </c>
      <c r="B451" s="133" t="s">
        <v>674</v>
      </c>
      <c r="C451" s="394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203</v>
      </c>
      <c r="B452" s="133" t="s">
        <v>674</v>
      </c>
      <c r="C452" s="394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244</v>
      </c>
      <c r="B453" s="133" t="s">
        <v>674</v>
      </c>
      <c r="C453" s="394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95</v>
      </c>
      <c r="B454" s="133" t="s">
        <v>674</v>
      </c>
      <c r="C454" s="394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204</v>
      </c>
      <c r="B455" s="133" t="s">
        <v>674</v>
      </c>
      <c r="C455" s="394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74</v>
      </c>
      <c r="B456" s="133" t="s">
        <v>674</v>
      </c>
      <c r="C456" s="395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96</v>
      </c>
      <c r="B457" s="133" t="s">
        <v>674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205</v>
      </c>
      <c r="B458" s="133" t="s">
        <v>674</v>
      </c>
      <c r="C458" s="393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206</v>
      </c>
      <c r="B459" s="133"/>
      <c r="C459" s="394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337</v>
      </c>
      <c r="B460" s="133" t="s">
        <v>674</v>
      </c>
      <c r="C460" s="394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192</v>
      </c>
      <c r="B461" s="133"/>
      <c r="C461" s="394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338</v>
      </c>
      <c r="B462" s="133" t="s">
        <v>674</v>
      </c>
      <c r="C462" s="394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207</v>
      </c>
      <c r="B463" s="133" t="s">
        <v>674</v>
      </c>
      <c r="C463" s="394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97</v>
      </c>
      <c r="B464" s="133"/>
      <c r="C464" s="394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98</v>
      </c>
      <c r="B465" s="133" t="s">
        <v>674</v>
      </c>
      <c r="C465" s="394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339</v>
      </c>
      <c r="B466" s="133" t="s">
        <v>674</v>
      </c>
      <c r="C466" s="394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340</v>
      </c>
      <c r="B467" s="133" t="s">
        <v>674</v>
      </c>
      <c r="C467" s="394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342</v>
      </c>
      <c r="B468" s="133" t="s">
        <v>674</v>
      </c>
      <c r="C468" s="394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341</v>
      </c>
      <c r="B469" s="133" t="s">
        <v>674</v>
      </c>
      <c r="C469" s="394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343</v>
      </c>
      <c r="B470" s="133" t="s">
        <v>674</v>
      </c>
      <c r="C470" s="394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344</v>
      </c>
      <c r="B471" s="133" t="s">
        <v>674</v>
      </c>
      <c r="C471" s="394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345</v>
      </c>
      <c r="B472" s="133" t="s">
        <v>674</v>
      </c>
      <c r="C472" s="394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346</v>
      </c>
      <c r="B473" s="133" t="s">
        <v>674</v>
      </c>
      <c r="C473" s="394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347</v>
      </c>
      <c r="B474" s="133" t="s">
        <v>674</v>
      </c>
      <c r="C474" s="394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348</v>
      </c>
      <c r="B475" s="133" t="s">
        <v>674</v>
      </c>
      <c r="C475" s="394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192</v>
      </c>
      <c r="B476" s="133"/>
      <c r="C476" s="394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99</v>
      </c>
      <c r="B477" s="133" t="s">
        <v>674</v>
      </c>
      <c r="C477" s="394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349</v>
      </c>
      <c r="B478" s="133" t="s">
        <v>674</v>
      </c>
      <c r="C478" s="394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350</v>
      </c>
      <c r="B479" s="133" t="s">
        <v>674</v>
      </c>
      <c r="C479" s="394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100</v>
      </c>
      <c r="B480" s="133" t="s">
        <v>674</v>
      </c>
      <c r="C480" s="394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256</v>
      </c>
      <c r="B481" s="133"/>
      <c r="C481" s="394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101</v>
      </c>
      <c r="B482" s="133" t="s">
        <v>674</v>
      </c>
      <c r="C482" s="394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102</v>
      </c>
      <c r="B483" s="133" t="s">
        <v>674</v>
      </c>
      <c r="C483" s="394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103</v>
      </c>
      <c r="B484" s="133" t="s">
        <v>674</v>
      </c>
      <c r="C484" s="394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104</v>
      </c>
      <c r="B485" s="133" t="s">
        <v>674</v>
      </c>
      <c r="C485" s="394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351</v>
      </c>
      <c r="B486" s="133" t="s">
        <v>674</v>
      </c>
      <c r="C486" s="394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580</v>
      </c>
      <c r="B487" s="133" t="s">
        <v>674</v>
      </c>
      <c r="C487" s="394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323</v>
      </c>
      <c r="B488" s="133" t="s">
        <v>674</v>
      </c>
      <c r="C488" s="394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352</v>
      </c>
      <c r="B489" s="133" t="s">
        <v>674</v>
      </c>
      <c r="C489" s="395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105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358</v>
      </c>
      <c r="B492" s="139" t="s">
        <v>674</v>
      </c>
      <c r="C492" s="134"/>
      <c r="D492" s="385"/>
      <c r="E492" s="385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256</v>
      </c>
      <c r="B493" s="139"/>
      <c r="C493" s="134"/>
      <c r="D493" s="386"/>
      <c r="E493" s="386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106</v>
      </c>
      <c r="B494" s="139" t="s">
        <v>674</v>
      </c>
      <c r="C494" s="134"/>
      <c r="D494" s="386"/>
      <c r="E494" s="386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107</v>
      </c>
      <c r="B495" s="139" t="s">
        <v>674</v>
      </c>
      <c r="C495" s="134"/>
      <c r="D495" s="386"/>
      <c r="E495" s="386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108</v>
      </c>
      <c r="B496" s="139" t="s">
        <v>674</v>
      </c>
      <c r="C496" s="134"/>
      <c r="D496" s="386"/>
      <c r="E496" s="386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109</v>
      </c>
      <c r="B497" s="139" t="s">
        <v>674</v>
      </c>
      <c r="C497" s="134"/>
      <c r="D497" s="386"/>
      <c r="E497" s="386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110</v>
      </c>
      <c r="B498" s="139" t="s">
        <v>674</v>
      </c>
      <c r="C498" s="134"/>
      <c r="D498" s="386"/>
      <c r="E498" s="386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111</v>
      </c>
      <c r="B499" s="139" t="s">
        <v>674</v>
      </c>
      <c r="C499" s="134"/>
      <c r="D499" s="386"/>
      <c r="E499" s="386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112</v>
      </c>
      <c r="B500" s="139" t="s">
        <v>674</v>
      </c>
      <c r="C500" s="134"/>
      <c r="D500" s="386"/>
      <c r="E500" s="386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113</v>
      </c>
      <c r="B501" s="139" t="s">
        <v>674</v>
      </c>
      <c r="C501" s="134"/>
      <c r="D501" s="386"/>
      <c r="E501" s="386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360</v>
      </c>
      <c r="B502" s="139" t="s">
        <v>677</v>
      </c>
      <c r="C502" s="134"/>
      <c r="D502" s="386"/>
      <c r="E502" s="386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114</v>
      </c>
      <c r="B503" s="139" t="s">
        <v>115</v>
      </c>
      <c r="C503" s="134"/>
      <c r="D503" s="386"/>
      <c r="E503" s="386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361</v>
      </c>
      <c r="B504" s="139" t="s">
        <v>674</v>
      </c>
      <c r="C504" s="134"/>
      <c r="D504" s="386"/>
      <c r="E504" s="386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256</v>
      </c>
      <c r="B505" s="139" t="s">
        <v>208</v>
      </c>
      <c r="C505" s="134"/>
      <c r="D505" s="386"/>
      <c r="E505" s="386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362</v>
      </c>
      <c r="B506" s="139" t="s">
        <v>674</v>
      </c>
      <c r="C506" s="134"/>
      <c r="D506" s="386"/>
      <c r="E506" s="386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116</v>
      </c>
      <c r="B507" s="139" t="s">
        <v>674</v>
      </c>
      <c r="C507" s="134"/>
      <c r="D507" s="386"/>
      <c r="E507" s="386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363</v>
      </c>
      <c r="B508" s="139" t="s">
        <v>674</v>
      </c>
      <c r="C508" s="134"/>
      <c r="D508" s="386"/>
      <c r="E508" s="386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117</v>
      </c>
      <c r="B509" s="139" t="s">
        <v>674</v>
      </c>
      <c r="C509" s="134"/>
      <c r="D509" s="386"/>
      <c r="E509" s="386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364</v>
      </c>
      <c r="B510" s="139" t="s">
        <v>674</v>
      </c>
      <c r="C510" s="134"/>
      <c r="D510" s="387"/>
      <c r="E510" s="387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118</v>
      </c>
      <c r="B511" s="139" t="s">
        <v>365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442</v>
      </c>
      <c r="B512" s="139" t="s">
        <v>677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119</v>
      </c>
      <c r="B513" s="139" t="s">
        <v>365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366</v>
      </c>
      <c r="B514" s="139" t="s">
        <v>284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120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354</v>
      </c>
      <c r="B517" s="139" t="s">
        <v>605</v>
      </c>
      <c r="C517" s="134"/>
      <c r="D517" s="385"/>
      <c r="E517" s="385"/>
      <c r="F517" s="385"/>
      <c r="G517" s="385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121</v>
      </c>
      <c r="B518" s="139" t="s">
        <v>605</v>
      </c>
      <c r="C518" s="134"/>
      <c r="D518" s="386"/>
      <c r="E518" s="386"/>
      <c r="F518" s="386"/>
      <c r="G518" s="386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122</v>
      </c>
      <c r="B519" s="139" t="s">
        <v>208</v>
      </c>
      <c r="C519" s="134"/>
      <c r="D519" s="386"/>
      <c r="E519" s="386"/>
      <c r="F519" s="386"/>
      <c r="G519" s="386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123</v>
      </c>
      <c r="B520" s="139" t="s">
        <v>605</v>
      </c>
      <c r="C520" s="134"/>
      <c r="D520" s="386"/>
      <c r="E520" s="386"/>
      <c r="F520" s="386"/>
      <c r="G520" s="386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124</v>
      </c>
      <c r="B521" s="139" t="s">
        <v>605</v>
      </c>
      <c r="C521" s="134"/>
      <c r="D521" s="386"/>
      <c r="E521" s="386"/>
      <c r="F521" s="386"/>
      <c r="G521" s="386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125</v>
      </c>
      <c r="B522" s="139" t="s">
        <v>605</v>
      </c>
      <c r="C522" s="134"/>
      <c r="D522" s="386"/>
      <c r="E522" s="386"/>
      <c r="F522" s="386"/>
      <c r="G522" s="386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126</v>
      </c>
      <c r="B523" s="139" t="s">
        <v>605</v>
      </c>
      <c r="C523" s="134"/>
      <c r="D523" s="386"/>
      <c r="E523" s="386"/>
      <c r="F523" s="386"/>
      <c r="G523" s="386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127</v>
      </c>
      <c r="B524" s="139" t="s">
        <v>605</v>
      </c>
      <c r="C524" s="134"/>
      <c r="D524" s="386"/>
      <c r="E524" s="386"/>
      <c r="F524" s="386"/>
      <c r="G524" s="386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128</v>
      </c>
      <c r="B525" s="139" t="s">
        <v>208</v>
      </c>
      <c r="C525" s="134"/>
      <c r="D525" s="386"/>
      <c r="E525" s="386"/>
      <c r="F525" s="386"/>
      <c r="G525" s="386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129</v>
      </c>
      <c r="B526" s="139" t="s">
        <v>605</v>
      </c>
      <c r="C526" s="134"/>
      <c r="D526" s="386"/>
      <c r="E526" s="386"/>
      <c r="F526" s="386"/>
      <c r="G526" s="38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130</v>
      </c>
      <c r="B527" s="139" t="s">
        <v>605</v>
      </c>
      <c r="C527" s="134"/>
      <c r="D527" s="386"/>
      <c r="E527" s="386"/>
      <c r="F527" s="386"/>
      <c r="G527" s="386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131</v>
      </c>
      <c r="B528" s="139" t="s">
        <v>605</v>
      </c>
      <c r="C528" s="134"/>
      <c r="D528" s="386"/>
      <c r="E528" s="386"/>
      <c r="F528" s="386"/>
      <c r="G528" s="386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132</v>
      </c>
      <c r="B529" s="139" t="s">
        <v>605</v>
      </c>
      <c r="C529" s="179"/>
      <c r="D529" s="386"/>
      <c r="E529" s="386"/>
      <c r="F529" s="386"/>
      <c r="G529" s="386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355</v>
      </c>
      <c r="B530" s="139" t="s">
        <v>605</v>
      </c>
      <c r="C530" s="179"/>
      <c r="D530" s="387"/>
      <c r="E530" s="387"/>
      <c r="F530" s="387"/>
      <c r="G530" s="387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440</v>
      </c>
      <c r="B531" s="139" t="s">
        <v>284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441</v>
      </c>
      <c r="B532" s="139" t="s">
        <v>284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356</v>
      </c>
      <c r="B533" s="139" t="s">
        <v>605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133</v>
      </c>
      <c r="B534" s="139" t="s">
        <v>605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134</v>
      </c>
      <c r="B535" s="139" t="s">
        <v>320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135</v>
      </c>
      <c r="B536" s="139" t="s">
        <v>605</v>
      </c>
      <c r="C536" s="152"/>
      <c r="D536" s="391"/>
      <c r="E536" s="385"/>
      <c r="F536" s="385"/>
      <c r="G536" s="393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136</v>
      </c>
      <c r="B537" s="139" t="s">
        <v>357</v>
      </c>
      <c r="C537" s="153"/>
      <c r="D537" s="392"/>
      <c r="E537" s="386"/>
      <c r="F537" s="386"/>
      <c r="G537" s="394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213</v>
      </c>
      <c r="B538" s="139" t="s">
        <v>357</v>
      </c>
      <c r="C538" s="134"/>
      <c r="D538" s="392"/>
      <c r="E538" s="387"/>
      <c r="F538" s="387"/>
      <c r="G538" s="395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137</v>
      </c>
      <c r="B539" s="139" t="s">
        <v>284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138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139</v>
      </c>
      <c r="B542" s="139" t="s">
        <v>280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371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372</v>
      </c>
      <c r="B544" s="139" t="s">
        <v>320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373</v>
      </c>
      <c r="B545" s="139" t="s">
        <v>280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374</v>
      </c>
      <c r="B546" s="139" t="s">
        <v>280</v>
      </c>
      <c r="C546" s="182"/>
      <c r="D546" s="148"/>
      <c r="E546" s="148"/>
      <c r="F546" s="385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375</v>
      </c>
      <c r="B547" s="139" t="s">
        <v>280</v>
      </c>
      <c r="C547" s="182"/>
      <c r="D547" s="148"/>
      <c r="E547" s="148"/>
      <c r="F547" s="386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376</v>
      </c>
      <c r="B548" s="139" t="s">
        <v>208</v>
      </c>
      <c r="C548" s="182"/>
      <c r="D548" s="148"/>
      <c r="E548" s="148"/>
      <c r="F548" s="386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374</v>
      </c>
      <c r="B549" s="139" t="s">
        <v>320</v>
      </c>
      <c r="C549" s="182"/>
      <c r="D549" s="148"/>
      <c r="E549" s="148"/>
      <c r="F549" s="386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375</v>
      </c>
      <c r="B550" s="139" t="s">
        <v>320</v>
      </c>
      <c r="C550" s="182"/>
      <c r="D550" s="148"/>
      <c r="E550" s="148"/>
      <c r="F550" s="387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258</v>
      </c>
      <c r="B551" s="139" t="s">
        <v>384</v>
      </c>
      <c r="C551" s="182"/>
      <c r="D551" s="385"/>
      <c r="E551" s="385"/>
      <c r="F551" s="385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140</v>
      </c>
      <c r="B552" s="139" t="s">
        <v>384</v>
      </c>
      <c r="C552" s="182"/>
      <c r="D552" s="386"/>
      <c r="E552" s="386"/>
      <c r="F552" s="386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141</v>
      </c>
      <c r="B553" s="139" t="s">
        <v>384</v>
      </c>
      <c r="C553" s="182"/>
      <c r="D553" s="387"/>
      <c r="E553" s="387"/>
      <c r="F553" s="387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142</v>
      </c>
      <c r="B554" s="139" t="s">
        <v>443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377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143</v>
      </c>
      <c r="B556" s="139" t="s">
        <v>378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144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145</v>
      </c>
      <c r="B558" s="139" t="s">
        <v>379</v>
      </c>
      <c r="C558" s="388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146</v>
      </c>
      <c r="B559" s="139" t="s">
        <v>379</v>
      </c>
      <c r="C559" s="389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147</v>
      </c>
      <c r="B560" s="139" t="s">
        <v>379</v>
      </c>
      <c r="C560" s="389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148</v>
      </c>
      <c r="B561" s="139" t="s">
        <v>257</v>
      </c>
      <c r="C561" s="389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149</v>
      </c>
      <c r="B562" s="139" t="s">
        <v>379</v>
      </c>
      <c r="C562" s="390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150</v>
      </c>
      <c r="B563" s="139" t="s">
        <v>254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151</v>
      </c>
      <c r="B564" s="139" t="s">
        <v>255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256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152</v>
      </c>
      <c r="B566" s="139" t="s">
        <v>255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153</v>
      </c>
      <c r="B567" s="139" t="s">
        <v>255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154</v>
      </c>
      <c r="B568" s="139" t="s">
        <v>257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155</v>
      </c>
      <c r="B569" s="139" t="s">
        <v>156</v>
      </c>
      <c r="C569" s="179"/>
      <c r="D569" s="148"/>
      <c r="E569" s="148"/>
      <c r="F569" s="385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157</v>
      </c>
      <c r="B570" s="139" t="s">
        <v>156</v>
      </c>
      <c r="C570" s="179"/>
      <c r="D570" s="148"/>
      <c r="E570" s="148"/>
      <c r="F570" s="387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158</v>
      </c>
      <c r="B571" s="139" t="s">
        <v>159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370</v>
      </c>
      <c r="B572" s="139" t="s">
        <v>160</v>
      </c>
      <c r="C572" s="179"/>
      <c r="D572" s="385"/>
      <c r="E572" s="385"/>
      <c r="F572" s="385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161</v>
      </c>
      <c r="B573" s="139"/>
      <c r="C573" s="179"/>
      <c r="D573" s="386"/>
      <c r="E573" s="386"/>
      <c r="F573" s="386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98</v>
      </c>
      <c r="B574" s="139" t="s">
        <v>160</v>
      </c>
      <c r="C574" s="134"/>
      <c r="D574" s="386"/>
      <c r="E574" s="386"/>
      <c r="F574" s="386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162</v>
      </c>
      <c r="B575" s="139" t="s">
        <v>160</v>
      </c>
      <c r="C575" s="134"/>
      <c r="D575" s="386"/>
      <c r="E575" s="386"/>
      <c r="F575" s="386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163</v>
      </c>
      <c r="B576" s="139" t="s">
        <v>160</v>
      </c>
      <c r="C576" s="134"/>
      <c r="D576" s="387"/>
      <c r="E576" s="387"/>
      <c r="F576" s="387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164</v>
      </c>
      <c r="B577" s="139" t="s">
        <v>165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166</v>
      </c>
      <c r="B578" s="139" t="s">
        <v>212</v>
      </c>
      <c r="C578" s="134"/>
      <c r="D578" s="148"/>
      <c r="E578" s="385"/>
      <c r="F578" s="385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167</v>
      </c>
      <c r="B579" s="139" t="s">
        <v>284</v>
      </c>
      <c r="C579" s="134"/>
      <c r="D579" s="148"/>
      <c r="E579" s="387"/>
      <c r="F579" s="387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444</v>
      </c>
      <c r="B580" s="139" t="s">
        <v>168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169</v>
      </c>
      <c r="B581" s="139" t="s">
        <v>396</v>
      </c>
      <c r="C581" s="382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169</v>
      </c>
      <c r="B582" s="139" t="s">
        <v>170</v>
      </c>
      <c r="C582" s="384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171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172</v>
      </c>
      <c r="B585" s="139" t="s">
        <v>281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97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98</v>
      </c>
      <c r="B587" s="139" t="s">
        <v>281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173</v>
      </c>
      <c r="B588" s="139" t="s">
        <v>281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174</v>
      </c>
      <c r="B589" s="139" t="s">
        <v>281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175</v>
      </c>
      <c r="B590" s="139" t="s">
        <v>259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677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176</v>
      </c>
      <c r="B592" s="139" t="s">
        <v>260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677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177</v>
      </c>
      <c r="B594" s="139" t="s">
        <v>259</v>
      </c>
      <c r="C594" s="382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677</v>
      </c>
      <c r="C595" s="383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261</v>
      </c>
      <c r="B596" s="139" t="s">
        <v>259</v>
      </c>
      <c r="C596" s="383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677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178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193</v>
      </c>
      <c r="B600" s="139" t="s">
        <v>605</v>
      </c>
      <c r="C600" s="382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677</v>
      </c>
      <c r="C601" s="383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194</v>
      </c>
      <c r="B602" s="139" t="s">
        <v>605</v>
      </c>
      <c r="C602" s="383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677</v>
      </c>
      <c r="C603" s="383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195</v>
      </c>
      <c r="B604" s="139" t="s">
        <v>605</v>
      </c>
      <c r="C604" s="383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677</v>
      </c>
      <c r="C605" s="384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196</v>
      </c>
      <c r="B606" s="139" t="s">
        <v>605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677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194</v>
      </c>
      <c r="B608" s="139" t="s">
        <v>605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677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195</v>
      </c>
      <c r="B610" s="139" t="s">
        <v>605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677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197</v>
      </c>
      <c r="B612" s="139" t="s">
        <v>605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677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196</v>
      </c>
      <c r="B614" s="139" t="s">
        <v>605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677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179</v>
      </c>
      <c r="B616" s="139" t="s">
        <v>605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677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198</v>
      </c>
      <c r="B618" s="139" t="s">
        <v>605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677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194</v>
      </c>
      <c r="B620" s="139" t="s">
        <v>605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677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195</v>
      </c>
      <c r="B622" s="139" t="s">
        <v>605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677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199</v>
      </c>
      <c r="B624" s="139" t="s">
        <v>605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677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180</v>
      </c>
      <c r="B626" s="139" t="s">
        <v>605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677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181</v>
      </c>
      <c r="B628" s="139" t="s">
        <v>223</v>
      </c>
      <c r="C628" s="134"/>
      <c r="D628" s="385"/>
      <c r="E628" s="385"/>
      <c r="F628" s="385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182</v>
      </c>
      <c r="B629" s="139" t="s">
        <v>223</v>
      </c>
      <c r="C629" s="134"/>
      <c r="D629" s="386"/>
      <c r="E629" s="386"/>
      <c r="F629" s="386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183</v>
      </c>
      <c r="B630" s="139" t="s">
        <v>223</v>
      </c>
      <c r="C630" s="134"/>
      <c r="D630" s="386"/>
      <c r="E630" s="386"/>
      <c r="F630" s="386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184</v>
      </c>
      <c r="B631" s="139" t="s">
        <v>223</v>
      </c>
      <c r="C631" s="134"/>
      <c r="D631" s="386"/>
      <c r="E631" s="386"/>
      <c r="F631" s="386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185</v>
      </c>
      <c r="B632" s="139" t="s">
        <v>223</v>
      </c>
      <c r="C632" s="134"/>
      <c r="D632" s="386"/>
      <c r="E632" s="386"/>
      <c r="F632" s="386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186</v>
      </c>
      <c r="B633" s="139" t="s">
        <v>223</v>
      </c>
      <c r="C633" s="134"/>
      <c r="D633" s="386"/>
      <c r="E633" s="386"/>
      <c r="F633" s="386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187</v>
      </c>
      <c r="B634" s="139" t="s">
        <v>223</v>
      </c>
      <c r="C634" s="134"/>
      <c r="D634" s="387"/>
      <c r="E634" s="387"/>
      <c r="F634" s="387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A9:A11"/>
    <mergeCell ref="B9:B11"/>
    <mergeCell ref="L10:L11"/>
    <mergeCell ref="M10:M11"/>
    <mergeCell ref="N10:N11"/>
    <mergeCell ref="D20:D22"/>
    <mergeCell ref="E20:E22"/>
    <mergeCell ref="F20:F22"/>
    <mergeCell ref="C29:C31"/>
    <mergeCell ref="G29:G31"/>
    <mergeCell ref="C35:C37"/>
    <mergeCell ref="D35:D37"/>
    <mergeCell ref="E35:E37"/>
    <mergeCell ref="F35:F37"/>
    <mergeCell ref="C45:C47"/>
    <mergeCell ref="D45:D47"/>
    <mergeCell ref="C91:C93"/>
    <mergeCell ref="D91:D93"/>
    <mergeCell ref="E91:E93"/>
    <mergeCell ref="F91:F93"/>
    <mergeCell ref="C99:C111"/>
    <mergeCell ref="D99:D111"/>
    <mergeCell ref="E99:E111"/>
    <mergeCell ref="C113:C115"/>
    <mergeCell ref="C117:C119"/>
    <mergeCell ref="C120:C122"/>
    <mergeCell ref="D123:D129"/>
    <mergeCell ref="E123:E129"/>
    <mergeCell ref="F123:F129"/>
    <mergeCell ref="G123:G129"/>
    <mergeCell ref="D131:D134"/>
    <mergeCell ref="E131:E134"/>
    <mergeCell ref="F131:F134"/>
    <mergeCell ref="D135:D136"/>
    <mergeCell ref="E135:E136"/>
    <mergeCell ref="D138:D142"/>
    <mergeCell ref="E138:E142"/>
    <mergeCell ref="F138:F145"/>
    <mergeCell ref="D143:D145"/>
    <mergeCell ref="E143:E145"/>
    <mergeCell ref="D146:D200"/>
    <mergeCell ref="E146:E200"/>
    <mergeCell ref="C180:C183"/>
    <mergeCell ref="D205:D206"/>
    <mergeCell ref="E205:E206"/>
    <mergeCell ref="F205:F206"/>
    <mergeCell ref="G205:G206"/>
    <mergeCell ref="D208:D209"/>
    <mergeCell ref="E208:E209"/>
    <mergeCell ref="F208:F209"/>
    <mergeCell ref="G208:G209"/>
    <mergeCell ref="C211:C241"/>
    <mergeCell ref="C244:C246"/>
    <mergeCell ref="E244:E246"/>
    <mergeCell ref="C248:C287"/>
    <mergeCell ref="F248:F287"/>
    <mergeCell ref="D291:D317"/>
    <mergeCell ref="E291:E317"/>
    <mergeCell ref="F291:F317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D425:D427"/>
    <mergeCell ref="E425:E427"/>
    <mergeCell ref="F425:F427"/>
    <mergeCell ref="D431:D432"/>
    <mergeCell ref="E431:E432"/>
    <mergeCell ref="F431:F432"/>
    <mergeCell ref="G431:G432"/>
    <mergeCell ref="C435:C447"/>
    <mergeCell ref="C449:C456"/>
    <mergeCell ref="C458:C489"/>
    <mergeCell ref="D492:D510"/>
    <mergeCell ref="E492:E51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C581:C582"/>
    <mergeCell ref="F546:F550"/>
    <mergeCell ref="D551:D553"/>
    <mergeCell ref="E551:E553"/>
    <mergeCell ref="F551:F553"/>
    <mergeCell ref="C558:C562"/>
    <mergeCell ref="F569:F570"/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454</v>
      </c>
    </row>
    <row r="2" ht="12.75">
      <c r="A2" s="32" t="s">
        <v>455</v>
      </c>
    </row>
    <row r="3" ht="12.75">
      <c r="A3" s="32" t="s">
        <v>456</v>
      </c>
    </row>
    <row r="4" ht="12.75">
      <c r="A4" s="32" t="s">
        <v>457</v>
      </c>
    </row>
    <row r="5" ht="12.75">
      <c r="A5" s="32" t="s">
        <v>458</v>
      </c>
    </row>
    <row r="6" ht="12.75">
      <c r="A6" s="32" t="s">
        <v>459</v>
      </c>
    </row>
    <row r="7" ht="12.75">
      <c r="A7" s="32" t="s">
        <v>460</v>
      </c>
    </row>
    <row r="8" ht="12.75">
      <c r="A8" s="32" t="s">
        <v>461</v>
      </c>
    </row>
    <row r="9" ht="12.75">
      <c r="A9" s="32" t="s">
        <v>462</v>
      </c>
    </row>
    <row r="10" ht="12.75">
      <c r="A10" s="32" t="s">
        <v>463</v>
      </c>
    </row>
    <row r="11" ht="12.75">
      <c r="A11" s="32" t="s">
        <v>464</v>
      </c>
    </row>
    <row r="12" ht="12.75">
      <c r="A12" s="32" t="s">
        <v>465</v>
      </c>
    </row>
    <row r="13" ht="12.75">
      <c r="A13" s="32" t="s">
        <v>466</v>
      </c>
    </row>
    <row r="14" ht="12.75">
      <c r="A14" s="32" t="s">
        <v>467</v>
      </c>
    </row>
    <row r="15" ht="12.75">
      <c r="A15" s="32" t="s">
        <v>468</v>
      </c>
    </row>
    <row r="16" ht="12.75">
      <c r="A16" s="32" t="s">
        <v>469</v>
      </c>
    </row>
    <row r="17" ht="12.75">
      <c r="A17" s="32" t="s">
        <v>470</v>
      </c>
    </row>
    <row r="18" ht="12.75">
      <c r="A18" s="32" t="s">
        <v>471</v>
      </c>
    </row>
    <row r="19" ht="12.75">
      <c r="A19" s="32" t="s">
        <v>475</v>
      </c>
    </row>
    <row r="20" ht="12.75">
      <c r="A20" s="32" t="s">
        <v>476</v>
      </c>
    </row>
    <row r="21" ht="12.75">
      <c r="A21" s="32" t="s">
        <v>477</v>
      </c>
    </row>
    <row r="22" ht="12.75">
      <c r="A22" s="32" t="s">
        <v>478</v>
      </c>
    </row>
    <row r="23" ht="12.75">
      <c r="A23" s="32" t="s">
        <v>479</v>
      </c>
    </row>
    <row r="24" ht="12.75">
      <c r="A24" s="32" t="s">
        <v>480</v>
      </c>
    </row>
    <row r="25" ht="12.75">
      <c r="A25" s="32" t="s">
        <v>481</v>
      </c>
    </row>
    <row r="26" ht="12.75">
      <c r="A26" s="32" t="s">
        <v>482</v>
      </c>
    </row>
    <row r="27" ht="12.75">
      <c r="A27" s="32" t="s">
        <v>483</v>
      </c>
    </row>
    <row r="28" ht="12.75">
      <c r="A28" s="32" t="s">
        <v>484</v>
      </c>
    </row>
    <row r="29" ht="12.75">
      <c r="A29" s="32" t="s">
        <v>485</v>
      </c>
    </row>
    <row r="30" ht="12.75">
      <c r="A30" s="32" t="s">
        <v>486</v>
      </c>
    </row>
    <row r="31" ht="12.75">
      <c r="A31" s="32" t="s">
        <v>487</v>
      </c>
    </row>
    <row r="32" ht="12.75">
      <c r="A32" s="32" t="s">
        <v>488</v>
      </c>
    </row>
    <row r="33" ht="12.75">
      <c r="A33" s="32" t="s">
        <v>489</v>
      </c>
    </row>
    <row r="34" ht="12.75">
      <c r="A34" s="32" t="s">
        <v>490</v>
      </c>
    </row>
    <row r="35" ht="12.75">
      <c r="A35" s="32" t="s">
        <v>491</v>
      </c>
    </row>
    <row r="36" ht="12.75">
      <c r="A36" s="32" t="s">
        <v>492</v>
      </c>
    </row>
    <row r="37" ht="12.75">
      <c r="A37" s="32" t="s">
        <v>493</v>
      </c>
    </row>
    <row r="38" ht="12.75">
      <c r="A38" s="32" t="s">
        <v>494</v>
      </c>
    </row>
    <row r="39" ht="12.75">
      <c r="A39" s="32" t="s">
        <v>495</v>
      </c>
    </row>
    <row r="40" ht="12.75">
      <c r="A40" s="32" t="s">
        <v>496</v>
      </c>
    </row>
    <row r="41" ht="12.75">
      <c r="A41" s="32" t="s">
        <v>497</v>
      </c>
    </row>
    <row r="42" ht="12.75">
      <c r="A42" s="32" t="s">
        <v>189</v>
      </c>
    </row>
    <row r="43" ht="12.75">
      <c r="A43" s="32" t="s">
        <v>498</v>
      </c>
    </row>
    <row r="44" ht="12.75">
      <c r="A44" s="32" t="s">
        <v>499</v>
      </c>
    </row>
    <row r="45" ht="12.75">
      <c r="A45" s="32" t="s">
        <v>265</v>
      </c>
    </row>
    <row r="46" ht="12.75">
      <c r="A46" s="32" t="s">
        <v>500</v>
      </c>
    </row>
    <row r="47" ht="12.75">
      <c r="A47" s="32" t="s">
        <v>501</v>
      </c>
    </row>
    <row r="48" ht="12.75">
      <c r="A48" s="32" t="s">
        <v>502</v>
      </c>
    </row>
    <row r="49" ht="12.75">
      <c r="A49" s="32" t="s">
        <v>503</v>
      </c>
    </row>
    <row r="50" ht="12.75">
      <c r="A50" s="32" t="s">
        <v>504</v>
      </c>
    </row>
    <row r="51" ht="12.75">
      <c r="A51" s="32" t="s">
        <v>505</v>
      </c>
    </row>
    <row r="52" ht="12.75">
      <c r="A52" s="32" t="s">
        <v>506</v>
      </c>
    </row>
    <row r="53" ht="12.75">
      <c r="A53" s="32" t="s">
        <v>507</v>
      </c>
    </row>
    <row r="54" ht="12.75">
      <c r="A54" s="32" t="s">
        <v>508</v>
      </c>
    </row>
    <row r="55" ht="12.75">
      <c r="A55" s="32" t="s">
        <v>509</v>
      </c>
    </row>
    <row r="56" ht="12.75">
      <c r="A56" s="32" t="s">
        <v>510</v>
      </c>
    </row>
    <row r="57" ht="12.75">
      <c r="A57" s="32" t="s">
        <v>511</v>
      </c>
    </row>
    <row r="58" ht="12.75">
      <c r="A58" s="32" t="s">
        <v>512</v>
      </c>
    </row>
    <row r="59" ht="12.75">
      <c r="A59" s="32" t="s">
        <v>513</v>
      </c>
    </row>
    <row r="60" ht="12.75">
      <c r="A60" s="32" t="s">
        <v>514</v>
      </c>
    </row>
    <row r="61" ht="12.75">
      <c r="A61" s="32" t="s">
        <v>515</v>
      </c>
    </row>
    <row r="62" ht="12.75">
      <c r="A62" s="32" t="s">
        <v>516</v>
      </c>
    </row>
    <row r="63" ht="12.75">
      <c r="A63" s="32" t="s">
        <v>517</v>
      </c>
    </row>
    <row r="64" ht="12.75">
      <c r="A64" s="32" t="s">
        <v>518</v>
      </c>
    </row>
    <row r="65" ht="12.75">
      <c r="A65" s="32" t="s">
        <v>519</v>
      </c>
    </row>
    <row r="66" ht="12.75">
      <c r="A66" s="32" t="s">
        <v>520</v>
      </c>
    </row>
    <row r="67" ht="12.75">
      <c r="A67" s="32" t="s">
        <v>521</v>
      </c>
    </row>
    <row r="68" ht="12.75">
      <c r="A68" s="32" t="s">
        <v>522</v>
      </c>
    </row>
    <row r="69" ht="12.75">
      <c r="A69" s="32" t="s">
        <v>523</v>
      </c>
    </row>
    <row r="70" ht="12.75">
      <c r="A70" s="32" t="s">
        <v>524</v>
      </c>
    </row>
    <row r="71" ht="12.75">
      <c r="A71" s="32" t="s">
        <v>525</v>
      </c>
    </row>
    <row r="72" ht="12.75">
      <c r="A72" s="32" t="s">
        <v>526</v>
      </c>
    </row>
    <row r="73" ht="12.75">
      <c r="A73" s="32" t="s">
        <v>527</v>
      </c>
    </row>
    <row r="74" ht="12.75">
      <c r="A74" s="32" t="s">
        <v>528</v>
      </c>
    </row>
    <row r="75" ht="12.75">
      <c r="A75" s="32" t="s">
        <v>529</v>
      </c>
    </row>
    <row r="76" ht="12.75">
      <c r="A76" s="32" t="s">
        <v>530</v>
      </c>
    </row>
    <row r="77" ht="12.75">
      <c r="A77" s="32" t="s">
        <v>531</v>
      </c>
    </row>
    <row r="78" ht="12.75">
      <c r="A78" s="32" t="s">
        <v>532</v>
      </c>
    </row>
    <row r="79" ht="12.75">
      <c r="A79" s="32" t="s">
        <v>533</v>
      </c>
    </row>
    <row r="80" ht="12.75">
      <c r="A80" s="32" t="s">
        <v>534</v>
      </c>
    </row>
    <row r="81" ht="12.75">
      <c r="A81" s="32" t="s">
        <v>535</v>
      </c>
    </row>
    <row r="82" ht="12.75">
      <c r="A82" s="32" t="s">
        <v>536</v>
      </c>
    </row>
    <row r="83" ht="12.75">
      <c r="A83" s="32" t="s">
        <v>537</v>
      </c>
    </row>
    <row r="84" ht="12.75">
      <c r="A84" s="32" t="s">
        <v>538</v>
      </c>
    </row>
    <row r="85" ht="12.75">
      <c r="A85" s="32" t="s">
        <v>539</v>
      </c>
    </row>
    <row r="86" ht="12.75">
      <c r="A86" s="32" t="s">
        <v>540</v>
      </c>
    </row>
    <row r="87" ht="12.75">
      <c r="A87" s="32" t="s">
        <v>541</v>
      </c>
    </row>
    <row r="88" ht="12.75">
      <c r="A88" s="32" t="s">
        <v>542</v>
      </c>
    </row>
    <row r="89" ht="12.75">
      <c r="A89" t="s">
        <v>543</v>
      </c>
    </row>
    <row r="92" spans="1:3" ht="12.75">
      <c r="A92" s="33" t="s">
        <v>676</v>
      </c>
      <c r="B92" s="31">
        <v>12</v>
      </c>
      <c r="C92" s="31"/>
    </row>
    <row r="93" spans="1:3" ht="12.75">
      <c r="A93" s="34" t="s">
        <v>684</v>
      </c>
      <c r="B93" s="31">
        <v>25</v>
      </c>
      <c r="C93" s="31"/>
    </row>
    <row r="94" spans="1:3" ht="12.75">
      <c r="A94" s="34" t="s">
        <v>663</v>
      </c>
      <c r="B94" s="31">
        <v>26</v>
      </c>
      <c r="C94" s="31"/>
    </row>
    <row r="95" spans="1:3" ht="12.75">
      <c r="A95" s="34" t="s">
        <v>664</v>
      </c>
      <c r="B95" s="31">
        <v>28</v>
      </c>
      <c r="C95" s="31"/>
    </row>
    <row r="96" spans="1:3" ht="12.75">
      <c r="A96" s="34" t="s">
        <v>665</v>
      </c>
      <c r="B96" s="31">
        <v>32</v>
      </c>
      <c r="C96" s="31"/>
    </row>
    <row r="97" spans="1:3" ht="12.75">
      <c r="A97" s="34" t="s">
        <v>666</v>
      </c>
      <c r="B97" s="31">
        <v>34</v>
      </c>
      <c r="C97" s="31"/>
    </row>
    <row r="98" spans="1:3" ht="12.75">
      <c r="A98" s="34" t="s">
        <v>667</v>
      </c>
      <c r="B98" s="31">
        <v>44</v>
      </c>
      <c r="C98" s="31"/>
    </row>
    <row r="99" spans="1:3" ht="12.75">
      <c r="A99" s="34" t="s">
        <v>668</v>
      </c>
      <c r="B99" s="31">
        <v>90</v>
      </c>
      <c r="C99" s="31"/>
    </row>
    <row r="100" spans="1:3" ht="12.75">
      <c r="A100" s="34" t="s">
        <v>669</v>
      </c>
      <c r="B100" s="31">
        <v>112</v>
      </c>
      <c r="C100" s="31"/>
    </row>
    <row r="101" spans="1:3" ht="12.75">
      <c r="A101" s="34" t="s">
        <v>670</v>
      </c>
      <c r="B101" s="31">
        <v>130</v>
      </c>
      <c r="C101" s="31"/>
    </row>
    <row r="102" spans="1:3" ht="12.75">
      <c r="A102" s="34" t="s">
        <v>671</v>
      </c>
      <c r="B102" s="31">
        <v>137</v>
      </c>
      <c r="C102" s="31"/>
    </row>
    <row r="103" spans="1:3" ht="12.75">
      <c r="A103" s="34" t="s">
        <v>865</v>
      </c>
      <c r="B103" s="31">
        <v>202</v>
      </c>
      <c r="C103" s="31"/>
    </row>
    <row r="104" spans="1:3" ht="12.75">
      <c r="A104" s="34" t="s">
        <v>878</v>
      </c>
      <c r="B104" s="31">
        <v>243</v>
      </c>
      <c r="C104" s="31"/>
    </row>
    <row r="105" spans="1:3" ht="12.75">
      <c r="A105" s="7" t="s">
        <v>10</v>
      </c>
      <c r="B105" s="31">
        <v>290</v>
      </c>
      <c r="C105" s="31"/>
    </row>
    <row r="106" spans="1:3" ht="12.75">
      <c r="A106" s="34" t="s">
        <v>29</v>
      </c>
      <c r="B106" s="31">
        <v>319</v>
      </c>
      <c r="C106" s="31"/>
    </row>
    <row r="107" spans="1:2" ht="12.75">
      <c r="A107" s="34" t="s">
        <v>92</v>
      </c>
      <c r="B107" s="46">
        <v>429</v>
      </c>
    </row>
    <row r="108" spans="1:2" ht="12.75">
      <c r="A108" s="211" t="s">
        <v>105</v>
      </c>
      <c r="B108" s="46">
        <v>491</v>
      </c>
    </row>
    <row r="109" spans="1:2" ht="12.75">
      <c r="A109" s="211" t="s">
        <v>120</v>
      </c>
      <c r="B109" s="46">
        <v>516</v>
      </c>
    </row>
    <row r="110" spans="1:2" ht="12.75">
      <c r="A110" s="211" t="s">
        <v>138</v>
      </c>
      <c r="B110" s="46">
        <v>541</v>
      </c>
    </row>
    <row r="111" spans="1:2" ht="12.75">
      <c r="A111" s="211" t="s">
        <v>171</v>
      </c>
      <c r="B111" s="46">
        <v>584</v>
      </c>
    </row>
    <row r="112" spans="1:2" ht="12.75">
      <c r="A112" s="212" t="s">
        <v>178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Remontnenskoe</cp:lastModifiedBy>
  <cp:lastPrinted>2015-07-07T08:41:04Z</cp:lastPrinted>
  <dcterms:created xsi:type="dcterms:W3CDTF">2002-02-04T13:12:50Z</dcterms:created>
  <dcterms:modified xsi:type="dcterms:W3CDTF">2016-07-04T07:43:43Z</dcterms:modified>
  <cp:category/>
  <cp:version/>
  <cp:contentType/>
  <cp:contentStatus/>
</cp:coreProperties>
</file>